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Course'!$A$1:$H$83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3" i="1" l="1"/>
  <c r="D83" i="1"/>
  <c r="C83" i="1"/>
  <c r="F77" i="1"/>
  <c r="D77" i="1"/>
  <c r="E77" i="1" s="1"/>
  <c r="C77" i="1"/>
  <c r="F71" i="1"/>
  <c r="G71" i="1" s="1"/>
  <c r="D71" i="1"/>
  <c r="E71" i="1" s="1"/>
  <c r="C71" i="1"/>
  <c r="F65" i="1"/>
  <c r="D65" i="1"/>
  <c r="C65" i="1"/>
  <c r="G65" i="1" s="1"/>
  <c r="F59" i="1"/>
  <c r="D59" i="1"/>
  <c r="C59" i="1"/>
  <c r="E83" i="1" l="1"/>
  <c r="G83" i="1"/>
  <c r="G77" i="1"/>
  <c r="E65" i="1"/>
  <c r="E59" i="1"/>
  <c r="G59"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G53" i="1" s="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M57" i="9" s="1"/>
  <c r="L51" i="9"/>
  <c r="M51" i="9" s="1"/>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41" i="1" l="1"/>
  <c r="E59" i="3"/>
  <c r="E41"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E31" i="2" l="1"/>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<sst xmlns="http://schemas.openxmlformats.org/spreadsheetml/2006/main" count="952" uniqueCount="116">
  <si>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</si>
  <si>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</si>
  <si>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</si>
  <si>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</si>
  <si>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</si>
  <si>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</si>
  <si>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</si>
  <si>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</si>
  <si>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</si>
  <si>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</si>
  <si>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</si>
  <si>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</si>
  <si>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</si>
  <si>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</si>
  <si>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</si>
  <si>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</si>
  <si>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</si>
  <si>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</si>
  <si>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</si>
  <si>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</si>
  <si>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</si>
  <si>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</si>
  <si>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</si>
  <si>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</si>
  <si>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</si>
  <si>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</si>
  <si>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</si>
  <si>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</si>
  <si>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</si>
  <si>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</si>
  <si>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</si>
  <si>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</si>
  <si>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</si>
  <si>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</si>
  <si>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</si>
  <si>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</si>
  <si>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</si>
  <si>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</si>
  <si>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</si>
  <si>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</si>
  <si>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</si>
  <si>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</si>
  <si>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</si>
  <si>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</si>
  <si>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</si>
  <si>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</si>
  <si>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</si>
  <si>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</si>
  <si>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</si>
  <si>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</si>
  <si>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</si>
  <si>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</si>
  <si>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</si>
  <si>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</si>
  <si>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</si>
  <si>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</si>
  <si>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</si>
  <si>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</si>
  <si>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</si>
  <si>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</si>
  <si>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</si>
  <si>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</si>
  <si>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</si>
  <si>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</si>
  <si>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</si>
  <si>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</si>
  <si>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</si>
  <si>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</si>
  <si>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</si>
  <si>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</si>
  <si>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</si>
  <si>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</si>
  <si>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</si>
  <si>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</si>
  <si>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</si>
  <si>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</si>
  <si>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</si>
  <si>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</si>
  <si>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</si>
  <si>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</si>
  <si>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</si>
  <si>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</si>
  <si>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</si>
  <si>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</si>
  <si>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</si>
  <si>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</si>
  <si>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</si>
  <si>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</si>
  <si>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</si>
  <si>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</si>
  <si>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</si>
  <si>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</si>
  <si>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</si>
  <si>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</si>
  <si>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</si>
  <si>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</si>
  <si>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</si>
  <si>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</si>
  <si>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History</t>
  </si>
  <si>
    <t>History
Success and Retention Rates by Demographics</t>
  </si>
  <si>
    <t>History
Success and Retention Rates by Course</t>
  </si>
  <si>
    <t>History
Success and Retention Rates by Distance Education (DE) Status</t>
  </si>
  <si>
    <t>History
Success and Retention Rates by Distance Education Status and Race/Ethnicity</t>
  </si>
  <si>
    <t>History
Productivity</t>
  </si>
  <si>
    <t>HIST-100 : Early World History</t>
  </si>
  <si>
    <t>HIST-101 : Modern World History</t>
  </si>
  <si>
    <t>HIST-105 : Early Western Civilization</t>
  </si>
  <si>
    <t>HIST-108 : Early American History</t>
  </si>
  <si>
    <t>HIST-109 : Modern American History</t>
  </si>
  <si>
    <t>HIST-118 : Chicano/Chicana Perspectives I</t>
  </si>
  <si>
    <t>HIST-119 : Us Hist: Chicano/A Perspect II</t>
  </si>
  <si>
    <t>HIST-122 : Women in Early American Hist</t>
  </si>
  <si>
    <t>HIST-130 : Native American Perspectives I</t>
  </si>
  <si>
    <t>HIST-132 : Kumeyaay I: Precontact - 1900</t>
  </si>
  <si>
    <t>HIST-133 : Kumeyaay Hist II:1900-Present</t>
  </si>
  <si>
    <t>HIST-180 : U.S. Hist Black Perspectives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</si>
</sst>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2" fontId="0" fillId="0" borderId="6"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xdr:row>
      <xdr:rowOff>0</xdr:rowOff>
    </xdr:from>
    <xdr:to>
      <xdr:col>9</xdr:col>
      <xdr:colOff>142349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486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2"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63</v>
      </c>
      <c r="B2" s="130"/>
      <c r="C2" s="130"/>
      <c r="D2" s="130"/>
      <c r="E2" s="130"/>
      <c r="F2" s="130"/>
      <c r="G2" s="130"/>
      <c r="H2" s="130"/>
      <c r="I2" s="130"/>
      <c r="J2" s="130"/>
      <c r="K2" s="130"/>
      <c r="L2" s="130"/>
      <c r="M2" s="130"/>
    </row>
    <row r="3" spans="1:13" s="23" customFormat="1" ht="30" x14ac:dyDescent="0.25">
      <c r="A3" s="51" t="s">
        <v>10</v>
      </c>
      <c r="B3" s="128" t="s">
        <v>0</v>
      </c>
      <c r="C3" s="128"/>
      <c r="D3" s="128" t="s">
        <v>1</v>
      </c>
      <c r="E3" s="128"/>
      <c r="F3" s="128" t="s">
        <v>2</v>
      </c>
      <c r="G3" s="128"/>
      <c r="H3" s="128" t="s">
        <v>48</v>
      </c>
      <c r="I3" s="128"/>
      <c r="J3" s="128" t="s">
        <v>47</v>
      </c>
      <c r="K3" s="128"/>
      <c r="L3" s="50" t="s">
        <v>31</v>
      </c>
      <c r="M3" s="50" t="s">
        <v>96</v>
      </c>
    </row>
    <row r="4" spans="1:13" x14ac:dyDescent="0.25">
      <c r="A4" s="16" t="s">
        <v>11</v>
      </c>
      <c r="B4" s="112">
        <v>467</v>
      </c>
      <c r="C4" s="9">
        <f>IFERROR(B4/B$7, "--")</f>
        <v>0.50161117078410311</v>
      </c>
      <c r="D4" s="112">
        <v>369</v>
      </c>
      <c r="E4" s="9">
        <f t="shared" ref="E4:E6" si="0">IFERROR(D4/D$7, "--")</f>
        <v>0.49463806970509383</v>
      </c>
      <c r="F4" s="112">
        <v>399</v>
      </c>
      <c r="G4" s="9">
        <f t="shared" ref="G4:G6" si="1">IFERROR(F4/F$7, "--")</f>
        <v>0.50442477876106195</v>
      </c>
      <c r="H4" s="112">
        <v>367</v>
      </c>
      <c r="I4" s="9">
        <f t="shared" ref="I4:I6" si="2">IFERROR(H4/H$7, "--")</f>
        <v>0.5161744022503516</v>
      </c>
      <c r="J4" s="112">
        <v>306</v>
      </c>
      <c r="K4" s="9">
        <f t="shared" ref="K4:K6" si="3">IFERROR(J4/J$7, "--")</f>
        <v>0.48881789137380194</v>
      </c>
      <c r="L4" s="9">
        <f>IFERROR((J4-B4)/B4, "--")</f>
        <v>-0.34475374732334046</v>
      </c>
      <c r="M4" s="111"/>
    </row>
    <row r="5" spans="1:13" x14ac:dyDescent="0.25">
      <c r="A5" s="16" t="s">
        <v>12</v>
      </c>
      <c r="B5" s="112">
        <v>455</v>
      </c>
      <c r="C5" s="9">
        <f t="shared" ref="C5" si="4">IFERROR(B5/B$7, "--")</f>
        <v>0.48872180451127817</v>
      </c>
      <c r="D5" s="112">
        <v>370</v>
      </c>
      <c r="E5" s="9">
        <f t="shared" si="0"/>
        <v>0.49597855227882037</v>
      </c>
      <c r="F5" s="112">
        <v>384</v>
      </c>
      <c r="G5" s="9">
        <f>IFERROR(F5/F$7, "--")</f>
        <v>0.48546144121365359</v>
      </c>
      <c r="H5" s="112">
        <v>331</v>
      </c>
      <c r="I5" s="9">
        <f t="shared" si="2"/>
        <v>0.46554149085794655</v>
      </c>
      <c r="J5" s="112">
        <v>311</v>
      </c>
      <c r="K5" s="9">
        <f t="shared" si="3"/>
        <v>0.49680511182108628</v>
      </c>
      <c r="L5" s="9">
        <f>IFERROR((J5-B5)/B5, "--")</f>
        <v>-0.31648351648351647</v>
      </c>
      <c r="M5" s="111"/>
    </row>
    <row r="6" spans="1:13" x14ac:dyDescent="0.25">
      <c r="A6" s="16" t="s">
        <v>13</v>
      </c>
      <c r="B6" s="112">
        <v>9</v>
      </c>
      <c r="C6" s="9">
        <f>IFERROR(B6/B$7, "--")</f>
        <v>9.6670247046186895E-3</v>
      </c>
      <c r="D6" s="112">
        <v>7</v>
      </c>
      <c r="E6" s="9">
        <f t="shared" si="0"/>
        <v>9.3833780160857902E-3</v>
      </c>
      <c r="F6" s="112">
        <v>8</v>
      </c>
      <c r="G6" s="9">
        <f t="shared" si="1"/>
        <v>1.0113780025284451E-2</v>
      </c>
      <c r="H6" s="112">
        <v>13</v>
      </c>
      <c r="I6" s="9">
        <f t="shared" si="2"/>
        <v>1.8284106891701828E-2</v>
      </c>
      <c r="J6" s="112">
        <v>9</v>
      </c>
      <c r="K6" s="9">
        <f t="shared" si="3"/>
        <v>1.437699680511182E-2</v>
      </c>
      <c r="L6" s="9">
        <f>IFERROR((J6-B6)/B6, "--")</f>
        <v>0</v>
      </c>
      <c r="M6" s="111"/>
    </row>
    <row r="7" spans="1:13" x14ac:dyDescent="0.25">
      <c r="A7" s="101" t="s">
        <v>30</v>
      </c>
      <c r="B7" s="17">
        <f t="shared" ref="B7:K7" si="5">IFERROR(SUM(B4:B6), "--")</f>
        <v>931</v>
      </c>
      <c r="C7" s="18">
        <f t="shared" si="5"/>
        <v>1</v>
      </c>
      <c r="D7" s="17">
        <f t="shared" si="5"/>
        <v>746</v>
      </c>
      <c r="E7" s="18">
        <f t="shared" si="5"/>
        <v>1</v>
      </c>
      <c r="F7" s="17">
        <f t="shared" si="5"/>
        <v>791</v>
      </c>
      <c r="G7" s="18">
        <f t="shared" si="5"/>
        <v>1</v>
      </c>
      <c r="H7" s="17">
        <f t="shared" si="5"/>
        <v>711</v>
      </c>
      <c r="I7" s="18">
        <f t="shared" si="5"/>
        <v>0.99999999999999989</v>
      </c>
      <c r="J7" s="17">
        <f t="shared" si="5"/>
        <v>626</v>
      </c>
      <c r="K7" s="18">
        <f t="shared" si="5"/>
        <v>1</v>
      </c>
      <c r="L7" s="18">
        <f>IFERROR((J7-B7)/B7, "--")</f>
        <v>-0.32760472610096669</v>
      </c>
      <c r="M7" s="111"/>
    </row>
    <row r="8" spans="1:13" s="23" customFormat="1" ht="30" x14ac:dyDescent="0.25">
      <c r="A8" s="51" t="s">
        <v>22</v>
      </c>
      <c r="B8" s="128" t="s">
        <v>0</v>
      </c>
      <c r="C8" s="128"/>
      <c r="D8" s="128" t="s">
        <v>1</v>
      </c>
      <c r="E8" s="128"/>
      <c r="F8" s="128" t="s">
        <v>2</v>
      </c>
      <c r="G8" s="128"/>
      <c r="H8" s="128" t="s">
        <v>48</v>
      </c>
      <c r="I8" s="128"/>
      <c r="J8" s="128" t="s">
        <v>47</v>
      </c>
      <c r="K8" s="128"/>
      <c r="L8" s="50" t="s">
        <v>31</v>
      </c>
      <c r="M8" s="50" t="s">
        <v>96</v>
      </c>
    </row>
    <row r="9" spans="1:13" x14ac:dyDescent="0.25">
      <c r="A9" s="16" t="s">
        <v>14</v>
      </c>
      <c r="B9" s="112">
        <v>68</v>
      </c>
      <c r="C9" s="9">
        <f t="shared" ref="C9:C17" si="6">IFERROR(B9/B$18, "--")</f>
        <v>7.3039742212674549E-2</v>
      </c>
      <c r="D9" s="112">
        <v>47</v>
      </c>
      <c r="E9" s="9">
        <f>IFERROR(D9/D$18, "--")</f>
        <v>6.3002680965147453E-2</v>
      </c>
      <c r="F9" s="112">
        <v>65</v>
      </c>
      <c r="G9" s="9">
        <f t="shared" ref="G9:G17" si="7">IFERROR(F9/F$18, "--")</f>
        <v>8.2174462705436158E-2</v>
      </c>
      <c r="H9" s="112">
        <v>40</v>
      </c>
      <c r="I9" s="9">
        <f t="shared" ref="I9:I17" si="8">IFERROR(H9/H$18, "--")</f>
        <v>5.6258790436005623E-2</v>
      </c>
      <c r="J9" s="112">
        <v>43</v>
      </c>
      <c r="K9" s="9">
        <f t="shared" ref="K9:K17" si="9">IFERROR(J9/J$18, "--")</f>
        <v>6.8690095846645371E-2</v>
      </c>
      <c r="L9" s="9">
        <f t="shared" ref="L9:L17" si="10">IFERROR((J9-B9)/B9, "--")</f>
        <v>-0.36764705882352944</v>
      </c>
      <c r="M9" s="111"/>
    </row>
    <row r="10" spans="1:13" x14ac:dyDescent="0.25">
      <c r="A10" s="16" t="s">
        <v>15</v>
      </c>
      <c r="B10" s="112">
        <v>8</v>
      </c>
      <c r="C10" s="9">
        <f t="shared" si="6"/>
        <v>8.5929108485499461E-3</v>
      </c>
      <c r="D10" s="112">
        <v>1</v>
      </c>
      <c r="E10" s="9">
        <f t="shared" ref="E10:E17" si="11">IFERROR(D10/D$18, "--")</f>
        <v>1.3404825737265416E-3</v>
      </c>
      <c r="F10" s="112">
        <v>6</v>
      </c>
      <c r="G10" s="9">
        <f t="shared" si="7"/>
        <v>7.5853350189633373E-3</v>
      </c>
      <c r="H10" s="112">
        <v>18</v>
      </c>
      <c r="I10" s="9">
        <f t="shared" si="8"/>
        <v>2.5316455696202531E-2</v>
      </c>
      <c r="J10" s="112">
        <v>17</v>
      </c>
      <c r="K10" s="9">
        <f>IFERROR(J10/J$18, "--")</f>
        <v>2.7156549520766772E-2</v>
      </c>
      <c r="L10" s="9">
        <f>IFERROR((J10-B10)/B10, "--")</f>
        <v>1.125</v>
      </c>
      <c r="M10" s="111"/>
    </row>
    <row r="11" spans="1:13" x14ac:dyDescent="0.25">
      <c r="A11" s="16" t="s">
        <v>16</v>
      </c>
      <c r="B11" s="112">
        <v>17</v>
      </c>
      <c r="C11" s="9">
        <f t="shared" si="6"/>
        <v>1.8259935553168637E-2</v>
      </c>
      <c r="D11" s="112">
        <v>19</v>
      </c>
      <c r="E11" s="9">
        <f t="shared" si="11"/>
        <v>2.5469168900804289E-2</v>
      </c>
      <c r="F11" s="112">
        <v>18</v>
      </c>
      <c r="G11" s="9">
        <f t="shared" si="7"/>
        <v>2.2756005056890013E-2</v>
      </c>
      <c r="H11" s="112">
        <v>21</v>
      </c>
      <c r="I11" s="9">
        <f t="shared" si="8"/>
        <v>2.9535864978902954E-2</v>
      </c>
      <c r="J11" s="112">
        <v>11</v>
      </c>
      <c r="K11" s="9">
        <f t="shared" si="9"/>
        <v>1.7571884984025558E-2</v>
      </c>
      <c r="L11" s="9">
        <f t="shared" si="10"/>
        <v>-0.35294117647058826</v>
      </c>
      <c r="M11" s="111"/>
    </row>
    <row r="12" spans="1:13" x14ac:dyDescent="0.25">
      <c r="A12" s="16" t="s">
        <v>17</v>
      </c>
      <c r="B12" s="112">
        <v>20</v>
      </c>
      <c r="C12" s="9">
        <f t="shared" si="6"/>
        <v>2.1482277121374866E-2</v>
      </c>
      <c r="D12" s="112">
        <v>10</v>
      </c>
      <c r="E12" s="9">
        <f t="shared" si="11"/>
        <v>1.3404825737265416E-2</v>
      </c>
      <c r="F12" s="112">
        <v>22</v>
      </c>
      <c r="G12" s="9">
        <f t="shared" si="7"/>
        <v>2.7812895069532238E-2</v>
      </c>
      <c r="H12" s="112">
        <v>15</v>
      </c>
      <c r="I12" s="9">
        <f t="shared" si="8"/>
        <v>2.1097046413502109E-2</v>
      </c>
      <c r="J12" s="112">
        <v>12</v>
      </c>
      <c r="K12" s="9">
        <f t="shared" si="9"/>
        <v>1.9169329073482427E-2</v>
      </c>
      <c r="L12" s="9">
        <f t="shared" si="10"/>
        <v>-0.4</v>
      </c>
      <c r="M12" s="111"/>
    </row>
    <row r="13" spans="1:13" x14ac:dyDescent="0.25">
      <c r="A13" s="16" t="s">
        <v>92</v>
      </c>
      <c r="B13" s="112">
        <v>358</v>
      </c>
      <c r="C13" s="9">
        <f t="shared" si="6"/>
        <v>0.38453276047261009</v>
      </c>
      <c r="D13" s="112">
        <v>303</v>
      </c>
      <c r="E13" s="9">
        <f t="shared" si="11"/>
        <v>0.40616621983914208</v>
      </c>
      <c r="F13" s="112">
        <v>303</v>
      </c>
      <c r="G13" s="9">
        <f t="shared" si="7"/>
        <v>0.38305941845764857</v>
      </c>
      <c r="H13" s="112">
        <v>273</v>
      </c>
      <c r="I13" s="9">
        <f t="shared" si="8"/>
        <v>0.38396624472573837</v>
      </c>
      <c r="J13" s="112">
        <v>248</v>
      </c>
      <c r="K13" s="9">
        <f t="shared" si="9"/>
        <v>0.3961661341853035</v>
      </c>
      <c r="L13" s="9">
        <f t="shared" si="10"/>
        <v>-0.30726256983240224</v>
      </c>
      <c r="M13" s="111"/>
    </row>
    <row r="14" spans="1:13" x14ac:dyDescent="0.25">
      <c r="A14" s="16" t="s">
        <v>18</v>
      </c>
      <c r="B14" s="112">
        <v>2</v>
      </c>
      <c r="C14" s="9">
        <f t="shared" si="6"/>
        <v>2.1482277121374865E-3</v>
      </c>
      <c r="D14" s="112">
        <v>2</v>
      </c>
      <c r="E14" s="9">
        <f t="shared" si="11"/>
        <v>2.6809651474530832E-3</v>
      </c>
      <c r="F14" s="112">
        <v>5</v>
      </c>
      <c r="G14" s="9">
        <f t="shared" si="7"/>
        <v>6.321112515802781E-3</v>
      </c>
      <c r="H14" s="112">
        <v>1</v>
      </c>
      <c r="I14" s="9">
        <f t="shared" si="8"/>
        <v>1.4064697609001407E-3</v>
      </c>
      <c r="J14" s="112">
        <v>3</v>
      </c>
      <c r="K14" s="9">
        <f t="shared" si="9"/>
        <v>4.7923322683706068E-3</v>
      </c>
      <c r="L14" s="9">
        <f t="shared" si="10"/>
        <v>0.5</v>
      </c>
      <c r="M14" s="111"/>
    </row>
    <row r="15" spans="1:13" x14ac:dyDescent="0.25">
      <c r="A15" s="16" t="s">
        <v>19</v>
      </c>
      <c r="B15" s="112">
        <v>379</v>
      </c>
      <c r="C15" s="9">
        <f t="shared" si="6"/>
        <v>0.4070891514500537</v>
      </c>
      <c r="D15" s="112">
        <v>298</v>
      </c>
      <c r="E15" s="9">
        <f t="shared" si="11"/>
        <v>0.39946380697050937</v>
      </c>
      <c r="F15" s="112">
        <v>308</v>
      </c>
      <c r="G15" s="9">
        <f t="shared" si="7"/>
        <v>0.38938053097345132</v>
      </c>
      <c r="H15" s="112">
        <v>286</v>
      </c>
      <c r="I15" s="9">
        <f t="shared" si="8"/>
        <v>0.40225035161744022</v>
      </c>
      <c r="J15" s="112">
        <v>248</v>
      </c>
      <c r="K15" s="9">
        <f t="shared" si="9"/>
        <v>0.3961661341853035</v>
      </c>
      <c r="L15" s="9">
        <f t="shared" si="10"/>
        <v>-0.34564643799472294</v>
      </c>
      <c r="M15" s="111"/>
    </row>
    <row r="16" spans="1:13" x14ac:dyDescent="0.25">
      <c r="A16" s="16" t="s">
        <v>20</v>
      </c>
      <c r="B16" s="112">
        <v>72</v>
      </c>
      <c r="C16" s="9">
        <f t="shared" si="6"/>
        <v>7.7336197636949516E-2</v>
      </c>
      <c r="D16" s="112">
        <v>63</v>
      </c>
      <c r="E16" s="9">
        <f t="shared" si="11"/>
        <v>8.4450402144772119E-2</v>
      </c>
      <c r="F16" s="112">
        <v>60</v>
      </c>
      <c r="G16" s="9">
        <f t="shared" si="7"/>
        <v>7.5853350189633378E-2</v>
      </c>
      <c r="H16" s="112">
        <v>48</v>
      </c>
      <c r="I16" s="9">
        <f t="shared" si="8"/>
        <v>6.7510548523206745E-2</v>
      </c>
      <c r="J16" s="112">
        <v>41</v>
      </c>
      <c r="K16" s="9">
        <f t="shared" si="9"/>
        <v>6.5495207667731634E-2</v>
      </c>
      <c r="L16" s="9">
        <f t="shared" si="10"/>
        <v>-0.43055555555555558</v>
      </c>
      <c r="M16" s="111"/>
    </row>
    <row r="17" spans="1:13" x14ac:dyDescent="0.25">
      <c r="A17" s="16" t="s">
        <v>21</v>
      </c>
      <c r="B17" s="112">
        <v>7</v>
      </c>
      <c r="C17" s="9">
        <f t="shared" si="6"/>
        <v>7.5187969924812026E-3</v>
      </c>
      <c r="D17" s="112">
        <v>3</v>
      </c>
      <c r="E17" s="9">
        <f t="shared" si="11"/>
        <v>4.0214477211796247E-3</v>
      </c>
      <c r="F17" s="112">
        <v>4</v>
      </c>
      <c r="G17" s="9">
        <f t="shared" si="7"/>
        <v>5.0568900126422255E-3</v>
      </c>
      <c r="H17" s="112">
        <v>9</v>
      </c>
      <c r="I17" s="9">
        <f t="shared" si="8"/>
        <v>1.2658227848101266E-2</v>
      </c>
      <c r="J17" s="112">
        <v>3</v>
      </c>
      <c r="K17" s="9">
        <f t="shared" si="9"/>
        <v>4.7923322683706068E-3</v>
      </c>
      <c r="L17" s="9">
        <f t="shared" si="10"/>
        <v>-0.5714285714285714</v>
      </c>
      <c r="M17" s="111"/>
    </row>
    <row r="18" spans="1:13" x14ac:dyDescent="0.25">
      <c r="A18" s="101" t="s">
        <v>30</v>
      </c>
      <c r="B18" s="17">
        <f t="shared" ref="B18:K18" si="12">IFERROR(SUM(B9:B17), "--")</f>
        <v>931</v>
      </c>
      <c r="C18" s="18">
        <f t="shared" si="12"/>
        <v>1.0000000000000002</v>
      </c>
      <c r="D18" s="17">
        <f t="shared" si="12"/>
        <v>746</v>
      </c>
      <c r="E18" s="18">
        <f t="shared" si="12"/>
        <v>0.99999999999999989</v>
      </c>
      <c r="F18" s="17">
        <f t="shared" si="12"/>
        <v>791</v>
      </c>
      <c r="G18" s="18">
        <f t="shared" si="12"/>
        <v>1.0000000000000002</v>
      </c>
      <c r="H18" s="17">
        <f t="shared" si="12"/>
        <v>711</v>
      </c>
      <c r="I18" s="18">
        <f t="shared" si="12"/>
        <v>0.99999999999999978</v>
      </c>
      <c r="J18" s="17">
        <f t="shared" si="12"/>
        <v>626</v>
      </c>
      <c r="K18" s="18">
        <f t="shared" si="12"/>
        <v>1</v>
      </c>
      <c r="L18" s="18">
        <f>IFERROR((J18-B18)/B18, "--")</f>
        <v>-0.32760472610096669</v>
      </c>
      <c r="M18" s="111"/>
    </row>
    <row r="19" spans="1:13" s="23" customFormat="1" ht="30" x14ac:dyDescent="0.25">
      <c r="A19" s="51" t="s">
        <v>5</v>
      </c>
      <c r="B19" s="128" t="s">
        <v>0</v>
      </c>
      <c r="C19" s="128"/>
      <c r="D19" s="128" t="s">
        <v>1</v>
      </c>
      <c r="E19" s="128"/>
      <c r="F19" s="128" t="s">
        <v>2</v>
      </c>
      <c r="G19" s="128"/>
      <c r="H19" s="128" t="s">
        <v>48</v>
      </c>
      <c r="I19" s="128"/>
      <c r="J19" s="128" t="s">
        <v>47</v>
      </c>
      <c r="K19" s="128"/>
      <c r="L19" s="50" t="s">
        <v>31</v>
      </c>
      <c r="M19" s="50" t="s">
        <v>96</v>
      </c>
    </row>
    <row r="20" spans="1:13" x14ac:dyDescent="0.25">
      <c r="A20" s="16" t="s">
        <v>6</v>
      </c>
      <c r="B20" s="112">
        <v>321</v>
      </c>
      <c r="C20" s="9">
        <f>IFERROR(B20/B$24, "--")</f>
        <v>0.34479054779806662</v>
      </c>
      <c r="D20" s="112">
        <v>235</v>
      </c>
      <c r="E20" s="9">
        <f t="shared" ref="E20:E23" si="13">IFERROR(D20/D$24, "--")</f>
        <v>0.31501340482573725</v>
      </c>
      <c r="F20" s="112">
        <v>262</v>
      </c>
      <c r="G20" s="9">
        <f t="shared" ref="G20:G23" si="14">IFERROR(F20/F$24, "--")</f>
        <v>0.33122629582806573</v>
      </c>
      <c r="H20" s="112">
        <v>206</v>
      </c>
      <c r="I20" s="9">
        <f t="shared" ref="I20:I23" si="15">IFERROR(H20/H$24, "--")</f>
        <v>0.28973277074542897</v>
      </c>
      <c r="J20" s="112">
        <v>237</v>
      </c>
      <c r="K20" s="9">
        <f t="shared" ref="K20:K23" si="16">IFERROR(J20/J$24, "--")</f>
        <v>0.37859424920127793</v>
      </c>
      <c r="L20" s="9">
        <f t="shared" ref="L20:L24" si="17">IFERROR((J20-B20)/B20, "--")</f>
        <v>-0.26168224299065418</v>
      </c>
      <c r="M20" s="111"/>
    </row>
    <row r="21" spans="1:13" x14ac:dyDescent="0.25">
      <c r="A21" s="16" t="s">
        <v>7</v>
      </c>
      <c r="B21" s="112">
        <v>408</v>
      </c>
      <c r="C21" s="9">
        <f t="shared" ref="C21:C23" si="18">IFERROR(B21/B$24, "--")</f>
        <v>0.43823845327604727</v>
      </c>
      <c r="D21" s="112">
        <v>335</v>
      </c>
      <c r="E21" s="9">
        <f t="shared" si="13"/>
        <v>0.44906166219839144</v>
      </c>
      <c r="F21" s="112">
        <v>348</v>
      </c>
      <c r="G21" s="9">
        <f t="shared" si="14"/>
        <v>0.43994943109987356</v>
      </c>
      <c r="H21" s="112">
        <v>339</v>
      </c>
      <c r="I21" s="9">
        <f t="shared" si="15"/>
        <v>0.47679324894514769</v>
      </c>
      <c r="J21" s="112">
        <v>228</v>
      </c>
      <c r="K21" s="9">
        <f t="shared" si="16"/>
        <v>0.36421725239616615</v>
      </c>
      <c r="L21" s="9">
        <f t="shared" si="17"/>
        <v>-0.44117647058823528</v>
      </c>
      <c r="M21" s="111"/>
    </row>
    <row r="22" spans="1:13" x14ac:dyDescent="0.25">
      <c r="A22" s="16" t="s">
        <v>8</v>
      </c>
      <c r="B22" s="112">
        <v>157</v>
      </c>
      <c r="C22" s="9">
        <f t="shared" si="18"/>
        <v>0.16863587540279271</v>
      </c>
      <c r="D22" s="112">
        <v>135</v>
      </c>
      <c r="E22" s="9">
        <f t="shared" si="13"/>
        <v>0.18096514745308312</v>
      </c>
      <c r="F22" s="112">
        <v>141</v>
      </c>
      <c r="G22" s="9">
        <f t="shared" si="14"/>
        <v>0.17825537294563842</v>
      </c>
      <c r="H22" s="112">
        <v>115</v>
      </c>
      <c r="I22" s="9">
        <f t="shared" si="15"/>
        <v>0.16174402250351619</v>
      </c>
      <c r="J22" s="112">
        <v>111</v>
      </c>
      <c r="K22" s="9">
        <f t="shared" si="16"/>
        <v>0.17731629392971246</v>
      </c>
      <c r="L22" s="9">
        <f t="shared" si="17"/>
        <v>-0.2929936305732484</v>
      </c>
      <c r="M22" s="111"/>
    </row>
    <row r="23" spans="1:13" x14ac:dyDescent="0.25">
      <c r="A23" s="16" t="s">
        <v>9</v>
      </c>
      <c r="B23" s="112">
        <v>45</v>
      </c>
      <c r="C23" s="9">
        <f t="shared" si="18"/>
        <v>4.8335123523093451E-2</v>
      </c>
      <c r="D23" s="112">
        <v>41</v>
      </c>
      <c r="E23" s="9">
        <f t="shared" si="13"/>
        <v>5.4959785522788206E-2</v>
      </c>
      <c r="F23" s="112">
        <v>40</v>
      </c>
      <c r="G23" s="9">
        <f t="shared" si="14"/>
        <v>5.0568900126422248E-2</v>
      </c>
      <c r="H23" s="112">
        <v>51</v>
      </c>
      <c r="I23" s="9">
        <f t="shared" si="15"/>
        <v>7.1729957805907171E-2</v>
      </c>
      <c r="J23" s="112">
        <v>50</v>
      </c>
      <c r="K23" s="9">
        <f t="shared" si="16"/>
        <v>7.9872204472843447E-2</v>
      </c>
      <c r="L23" s="9">
        <f t="shared" si="17"/>
        <v>0.1111111111111111</v>
      </c>
      <c r="M23" s="111"/>
    </row>
    <row r="24" spans="1:13" x14ac:dyDescent="0.25">
      <c r="A24" s="101" t="s">
        <v>30</v>
      </c>
      <c r="B24" s="17">
        <f t="shared" ref="B24:K24" si="19">IFERROR(SUM(B20:B23), "--")</f>
        <v>931</v>
      </c>
      <c r="C24" s="18">
        <f t="shared" si="19"/>
        <v>1</v>
      </c>
      <c r="D24" s="17">
        <f t="shared" si="19"/>
        <v>746</v>
      </c>
      <c r="E24" s="18">
        <f t="shared" si="19"/>
        <v>1</v>
      </c>
      <c r="F24" s="17">
        <f t="shared" si="19"/>
        <v>791</v>
      </c>
      <c r="G24" s="18">
        <f t="shared" si="19"/>
        <v>1</v>
      </c>
      <c r="H24" s="17">
        <f t="shared" si="19"/>
        <v>711</v>
      </c>
      <c r="I24" s="18">
        <f t="shared" si="19"/>
        <v>1</v>
      </c>
      <c r="J24" s="17">
        <f t="shared" si="19"/>
        <v>626</v>
      </c>
      <c r="K24" s="18">
        <f t="shared" si="19"/>
        <v>1</v>
      </c>
      <c r="L24" s="18">
        <f t="shared" si="17"/>
        <v>-0.32760472610096669</v>
      </c>
      <c r="M24" s="111"/>
    </row>
    <row r="25" spans="1:13" s="23" customFormat="1" ht="30" x14ac:dyDescent="0.25">
      <c r="A25" s="51" t="s">
        <v>57</v>
      </c>
      <c r="B25" s="128" t="s">
        <v>0</v>
      </c>
      <c r="C25" s="128"/>
      <c r="D25" s="128" t="s">
        <v>1</v>
      </c>
      <c r="E25" s="128"/>
      <c r="F25" s="128" t="s">
        <v>2</v>
      </c>
      <c r="G25" s="128"/>
      <c r="H25" s="128" t="s">
        <v>48</v>
      </c>
      <c r="I25" s="128"/>
      <c r="J25" s="128" t="s">
        <v>47</v>
      </c>
      <c r="K25" s="128"/>
      <c r="L25" s="50" t="s">
        <v>31</v>
      </c>
      <c r="M25" s="50" t="s">
        <v>96</v>
      </c>
    </row>
    <row r="26" spans="1:13" x14ac:dyDescent="0.25">
      <c r="A26" s="16" t="s">
        <v>23</v>
      </c>
      <c r="B26" s="7">
        <v>544</v>
      </c>
      <c r="C26" s="9">
        <f>IFERROR(B26/B$31, "--")</f>
        <v>0.58431793770139639</v>
      </c>
      <c r="D26" s="7">
        <v>439</v>
      </c>
      <c r="E26" s="9">
        <f t="shared" ref="E26:E30" si="20">IFERROR(D26/D$31, "--")</f>
        <v>0.58847184986595169</v>
      </c>
      <c r="F26" s="7">
        <v>494</v>
      </c>
      <c r="G26" s="9">
        <f t="shared" ref="G26:G30" si="21">IFERROR(F26/F$31, "--")</f>
        <v>0.62452591656131484</v>
      </c>
      <c r="H26" s="7">
        <v>440</v>
      </c>
      <c r="I26" s="9">
        <f t="shared" ref="I26:I30" si="22">IFERROR(H26/H$31, "--")</f>
        <v>0.61884669479606191</v>
      </c>
      <c r="J26" s="7">
        <v>399</v>
      </c>
      <c r="K26" s="9">
        <f t="shared" ref="K26:K30" si="23">IFERROR(J26/J$31, "--")</f>
        <v>0.63738019169329074</v>
      </c>
      <c r="L26" s="9">
        <f t="shared" ref="L26:L31" si="24">IFERROR((J26-B26)/B26, "--")</f>
        <v>-0.26654411764705882</v>
      </c>
      <c r="M26" s="111"/>
    </row>
    <row r="27" spans="1:13" x14ac:dyDescent="0.25">
      <c r="A27" s="16" t="s">
        <v>24</v>
      </c>
      <c r="B27" s="7">
        <v>181</v>
      </c>
      <c r="C27" s="9">
        <f t="shared" ref="C27:C30" si="25">IFERROR(B27/B$31, "--")</f>
        <v>0.19441460794844254</v>
      </c>
      <c r="D27" s="7">
        <v>142</v>
      </c>
      <c r="E27" s="9">
        <f t="shared" si="20"/>
        <v>0.19034852546916889</v>
      </c>
      <c r="F27" s="7">
        <v>141</v>
      </c>
      <c r="G27" s="9">
        <f t="shared" si="21"/>
        <v>0.17825537294563842</v>
      </c>
      <c r="H27" s="7">
        <v>115</v>
      </c>
      <c r="I27" s="9">
        <f t="shared" si="22"/>
        <v>0.16174402250351619</v>
      </c>
      <c r="J27" s="7">
        <v>97</v>
      </c>
      <c r="K27" s="9">
        <f t="shared" si="23"/>
        <v>0.15495207667731628</v>
      </c>
      <c r="L27" s="9">
        <f t="shared" si="24"/>
        <v>-0.46408839779005523</v>
      </c>
      <c r="M27" s="111"/>
    </row>
    <row r="28" spans="1:13" x14ac:dyDescent="0.25">
      <c r="A28" s="16" t="s">
        <v>25</v>
      </c>
      <c r="B28" s="7">
        <v>77</v>
      </c>
      <c r="C28" s="9">
        <f t="shared" si="25"/>
        <v>8.2706766917293228E-2</v>
      </c>
      <c r="D28" s="7">
        <v>84</v>
      </c>
      <c r="E28" s="9">
        <f t="shared" si="20"/>
        <v>0.1126005361930295</v>
      </c>
      <c r="F28" s="7">
        <v>77</v>
      </c>
      <c r="G28" s="9">
        <f t="shared" si="21"/>
        <v>9.7345132743362831E-2</v>
      </c>
      <c r="H28" s="7">
        <v>72</v>
      </c>
      <c r="I28" s="9">
        <f t="shared" si="22"/>
        <v>0.10126582278481013</v>
      </c>
      <c r="J28" s="7">
        <v>58</v>
      </c>
      <c r="K28" s="9">
        <f t="shared" si="23"/>
        <v>9.2651757188498399E-2</v>
      </c>
      <c r="L28" s="9">
        <f t="shared" si="24"/>
        <v>-0.24675324675324675</v>
      </c>
      <c r="M28" s="111"/>
    </row>
    <row r="29" spans="1:13" x14ac:dyDescent="0.25">
      <c r="A29" s="16" t="s">
        <v>26</v>
      </c>
      <c r="B29" s="7">
        <v>15</v>
      </c>
      <c r="C29" s="9">
        <f t="shared" si="25"/>
        <v>1.611170784103115E-2</v>
      </c>
      <c r="D29" s="7">
        <v>8</v>
      </c>
      <c r="E29" s="9">
        <f t="shared" si="20"/>
        <v>1.0723860589812333E-2</v>
      </c>
      <c r="F29" s="7">
        <v>7</v>
      </c>
      <c r="G29" s="9">
        <f t="shared" si="21"/>
        <v>8.8495575221238937E-3</v>
      </c>
      <c r="H29" s="7">
        <v>2</v>
      </c>
      <c r="I29" s="9">
        <f t="shared" si="22"/>
        <v>2.8129395218002813E-3</v>
      </c>
      <c r="J29" s="7">
        <v>7</v>
      </c>
      <c r="K29" s="9">
        <f t="shared" si="23"/>
        <v>1.1182108626198083E-2</v>
      </c>
      <c r="L29" s="9">
        <f t="shared" si="24"/>
        <v>-0.53333333333333333</v>
      </c>
      <c r="M29" s="111"/>
    </row>
    <row r="30" spans="1:13" x14ac:dyDescent="0.25">
      <c r="A30" s="16" t="s">
        <v>27</v>
      </c>
      <c r="B30" s="7">
        <v>114</v>
      </c>
      <c r="C30" s="9">
        <f t="shared" si="25"/>
        <v>0.12244897959183673</v>
      </c>
      <c r="D30" s="7">
        <v>73</v>
      </c>
      <c r="E30" s="9">
        <f t="shared" si="20"/>
        <v>9.7855227882037529E-2</v>
      </c>
      <c r="F30" s="7">
        <v>72</v>
      </c>
      <c r="G30" s="9">
        <f t="shared" si="21"/>
        <v>9.1024020227560051E-2</v>
      </c>
      <c r="H30" s="7">
        <v>82</v>
      </c>
      <c r="I30" s="9">
        <f t="shared" si="22"/>
        <v>0.11533052039381153</v>
      </c>
      <c r="J30" s="7">
        <v>65</v>
      </c>
      <c r="K30" s="9">
        <f t="shared" si="23"/>
        <v>0.10383386581469649</v>
      </c>
      <c r="L30" s="9">
        <f t="shared" si="24"/>
        <v>-0.42982456140350878</v>
      </c>
      <c r="M30" s="111"/>
    </row>
    <row r="31" spans="1:13" x14ac:dyDescent="0.25">
      <c r="A31" s="101" t="s">
        <v>30</v>
      </c>
      <c r="B31" s="17">
        <f t="shared" ref="B31:K31" si="26">IFERROR(SUM(B26:B30), "--")</f>
        <v>931</v>
      </c>
      <c r="C31" s="18">
        <f t="shared" si="26"/>
        <v>1</v>
      </c>
      <c r="D31" s="17">
        <f t="shared" si="26"/>
        <v>746</v>
      </c>
      <c r="E31" s="18">
        <f t="shared" si="26"/>
        <v>0.99999999999999989</v>
      </c>
      <c r="F31" s="17">
        <f t="shared" si="26"/>
        <v>791</v>
      </c>
      <c r="G31" s="18">
        <f t="shared" si="26"/>
        <v>1</v>
      </c>
      <c r="H31" s="17">
        <f t="shared" si="26"/>
        <v>711</v>
      </c>
      <c r="I31" s="18">
        <f t="shared" si="26"/>
        <v>1</v>
      </c>
      <c r="J31" s="17">
        <f t="shared" si="26"/>
        <v>626</v>
      </c>
      <c r="K31" s="18">
        <f t="shared" si="26"/>
        <v>0.99999999999999989</v>
      </c>
      <c r="L31" s="18">
        <f t="shared" si="24"/>
        <v>-0.32760472610096669</v>
      </c>
      <c r="M31" s="111"/>
    </row>
    <row r="32" spans="1:13" s="23" customFormat="1" ht="30" x14ac:dyDescent="0.25">
      <c r="A32" s="51" t="s">
        <v>28</v>
      </c>
      <c r="B32" s="128" t="s">
        <v>0</v>
      </c>
      <c r="C32" s="128"/>
      <c r="D32" s="128" t="s">
        <v>1</v>
      </c>
      <c r="E32" s="128"/>
      <c r="F32" s="128" t="s">
        <v>2</v>
      </c>
      <c r="G32" s="128"/>
      <c r="H32" s="128" t="s">
        <v>48</v>
      </c>
      <c r="I32" s="128"/>
      <c r="J32" s="128" t="s">
        <v>47</v>
      </c>
      <c r="K32" s="128"/>
      <c r="L32" s="50" t="s">
        <v>31</v>
      </c>
      <c r="M32" s="50" t="s">
        <v>96</v>
      </c>
    </row>
    <row r="33" spans="1:14" x14ac:dyDescent="0.25">
      <c r="A33" s="16" t="s">
        <v>95</v>
      </c>
      <c r="B33" s="112">
        <v>357</v>
      </c>
      <c r="C33" s="9">
        <f>IFERROR(B33/B$35, "--")</f>
        <v>0.38345864661654133</v>
      </c>
      <c r="D33" s="112">
        <v>330</v>
      </c>
      <c r="E33" s="9">
        <f>IFERROR(D33/D$35, "--")</f>
        <v>0.44235924932975873</v>
      </c>
      <c r="F33" s="112">
        <v>309</v>
      </c>
      <c r="G33" s="9">
        <f>IFERROR(F33/F$35, "--")</f>
        <v>0.39064475347661187</v>
      </c>
      <c r="H33" s="112">
        <v>288</v>
      </c>
      <c r="I33" s="9">
        <f>IFERROR(H33/H$35, "--")</f>
        <v>0.4050632911392405</v>
      </c>
      <c r="J33" s="112">
        <v>259</v>
      </c>
      <c r="K33" s="9">
        <f>IFERROR(J33/J$35, "--")</f>
        <v>0.41373801916932906</v>
      </c>
      <c r="L33" s="9">
        <f t="shared" ref="L33:L35" si="27">IFERROR((J33-B33)/B33, "--")</f>
        <v>-0.27450980392156865</v>
      </c>
      <c r="M33" s="111"/>
    </row>
    <row r="34" spans="1:14" x14ac:dyDescent="0.25">
      <c r="A34" s="16" t="s">
        <v>29</v>
      </c>
      <c r="B34" s="112">
        <v>574</v>
      </c>
      <c r="C34" s="9">
        <f>IFERROR(B34/B$35, "--")</f>
        <v>0.61654135338345861</v>
      </c>
      <c r="D34" s="112">
        <v>416</v>
      </c>
      <c r="E34" s="9">
        <f>IFERROR(D34/D$35, "--")</f>
        <v>0.55764075067024133</v>
      </c>
      <c r="F34" s="112">
        <v>482</v>
      </c>
      <c r="G34" s="9">
        <f>IFERROR(F34/F$35, "--")</f>
        <v>0.60935524652338813</v>
      </c>
      <c r="H34" s="112">
        <v>423</v>
      </c>
      <c r="I34" s="9">
        <f>IFERROR(H34/H$35, "--")</f>
        <v>0.59493670886075944</v>
      </c>
      <c r="J34" s="112">
        <v>367</v>
      </c>
      <c r="K34" s="9">
        <f>IFERROR(J34/J$35, "--")</f>
        <v>0.58626198083067094</v>
      </c>
      <c r="L34" s="9">
        <f t="shared" si="27"/>
        <v>-0.36062717770034841</v>
      </c>
      <c r="M34" s="111"/>
    </row>
    <row r="35" spans="1:14" x14ac:dyDescent="0.25">
      <c r="A35" s="101" t="s">
        <v>30</v>
      </c>
      <c r="B35" s="17">
        <f t="shared" ref="B35:K35" si="28">IFERROR(SUM(B33:B34), "--")</f>
        <v>931</v>
      </c>
      <c r="C35" s="18">
        <f t="shared" si="28"/>
        <v>1</v>
      </c>
      <c r="D35" s="17">
        <f t="shared" si="28"/>
        <v>746</v>
      </c>
      <c r="E35" s="18">
        <f t="shared" si="28"/>
        <v>1</v>
      </c>
      <c r="F35" s="17">
        <f t="shared" si="28"/>
        <v>791</v>
      </c>
      <c r="G35" s="18">
        <f t="shared" si="28"/>
        <v>1</v>
      </c>
      <c r="H35" s="17">
        <f t="shared" si="28"/>
        <v>711</v>
      </c>
      <c r="I35" s="18">
        <f t="shared" si="28"/>
        <v>1</v>
      </c>
      <c r="J35" s="17">
        <f t="shared" si="28"/>
        <v>626</v>
      </c>
      <c r="K35" s="18">
        <f t="shared" si="28"/>
        <v>1</v>
      </c>
      <c r="L35" s="18">
        <f t="shared" si="27"/>
        <v>-0.32760472610096669</v>
      </c>
      <c r="M35" s="111"/>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4" t="s">
        <v>44</v>
      </c>
      <c r="B2" s="66" t="s">
        <v>4</v>
      </c>
      <c r="C2" s="65" t="s">
        <v>51</v>
      </c>
      <c r="D2" s="65" t="s">
        <v>52</v>
      </c>
      <c r="E2" s="65" t="s">
        <v>49</v>
      </c>
      <c r="F2" s="65" t="s">
        <v>53</v>
      </c>
      <c r="G2" s="65" t="s">
        <v>3</v>
      </c>
      <c r="H2" s="65" t="s">
        <v>50</v>
      </c>
    </row>
    <row r="3" spans="1:8" ht="15" customHeight="1" x14ac:dyDescent="0.25">
      <c r="A3" s="146" t="s">
        <v>98</v>
      </c>
      <c r="B3" s="7" t="s">
        <v>0</v>
      </c>
      <c r="C3" s="7">
        <v>976</v>
      </c>
      <c r="D3" s="7">
        <v>826</v>
      </c>
      <c r="E3" s="15">
        <v>0.84631147540983609</v>
      </c>
      <c r="F3" s="7">
        <v>655</v>
      </c>
      <c r="G3" s="15">
        <v>0.67110655737704916</v>
      </c>
      <c r="H3" s="14" t="s">
        <v>32</v>
      </c>
    </row>
    <row r="4" spans="1:8" ht="15" customHeight="1" x14ac:dyDescent="0.25">
      <c r="A4" s="147"/>
      <c r="B4" s="7" t="s">
        <v>1</v>
      </c>
      <c r="C4" s="4">
        <v>782</v>
      </c>
      <c r="D4" s="4">
        <v>650</v>
      </c>
      <c r="E4" s="5">
        <v>0.83120204603580561</v>
      </c>
      <c r="F4" s="4">
        <v>526</v>
      </c>
      <c r="G4" s="5">
        <v>0.67263427109974427</v>
      </c>
      <c r="H4" s="6" t="s">
        <v>32</v>
      </c>
    </row>
    <row r="5" spans="1:8" ht="15" customHeight="1" x14ac:dyDescent="0.25">
      <c r="A5" s="147"/>
      <c r="B5" s="7" t="s">
        <v>2</v>
      </c>
      <c r="C5" s="4">
        <v>826</v>
      </c>
      <c r="D5" s="4">
        <v>732</v>
      </c>
      <c r="E5" s="5">
        <v>0.8861985472154964</v>
      </c>
      <c r="F5" s="4">
        <v>592</v>
      </c>
      <c r="G5" s="5">
        <v>0.7167070217917676</v>
      </c>
      <c r="H5" s="6" t="s">
        <v>32</v>
      </c>
    </row>
    <row r="6" spans="1:8" ht="15" customHeight="1" x14ac:dyDescent="0.25">
      <c r="A6" s="147"/>
      <c r="B6" s="7" t="s">
        <v>48</v>
      </c>
      <c r="C6" s="4">
        <v>741</v>
      </c>
      <c r="D6" s="4">
        <v>641</v>
      </c>
      <c r="E6" s="5">
        <v>0.86504723346828605</v>
      </c>
      <c r="F6" s="4">
        <v>522</v>
      </c>
      <c r="G6" s="5">
        <v>0.70445344129554655</v>
      </c>
      <c r="H6" s="6" t="s">
        <v>32</v>
      </c>
    </row>
    <row r="7" spans="1:8" ht="15" customHeight="1" x14ac:dyDescent="0.25">
      <c r="A7" s="147"/>
      <c r="B7" s="7" t="s">
        <v>47</v>
      </c>
      <c r="C7" s="4">
        <v>649</v>
      </c>
      <c r="D7" s="4">
        <v>568</v>
      </c>
      <c r="E7" s="5">
        <v>0.87519260400616328</v>
      </c>
      <c r="F7" s="4">
        <v>450</v>
      </c>
      <c r="G7" s="5">
        <v>0.69337442218798151</v>
      </c>
      <c r="H7" s="6" t="s">
        <v>32</v>
      </c>
    </row>
    <row r="8" spans="1:8" ht="15" customHeight="1" x14ac:dyDescent="0.25">
      <c r="A8" s="148"/>
      <c r="B8" s="54" t="s">
        <v>30</v>
      </c>
      <c r="C8" s="17">
        <f>IFERROR(SUM(C3:C7), "--")</f>
        <v>3974</v>
      </c>
      <c r="D8" s="17">
        <f>IFERROR(SUM(D3:D7), "--")</f>
        <v>3417</v>
      </c>
      <c r="E8" s="102">
        <f>IFERROR(D8/C8, "--" )</f>
        <v>0.85983895319577253</v>
      </c>
      <c r="F8" s="17">
        <f>IFERROR(SUM(F3:F7), "--")</f>
        <v>2745</v>
      </c>
      <c r="G8" s="102">
        <f>IFERROR(F8/C8, "--" )</f>
        <v>0.69073980875691998</v>
      </c>
      <c r="H8" s="103" t="s">
        <v>32</v>
      </c>
    </row>
    <row r="9" spans="1:8" ht="15" customHeight="1" x14ac:dyDescent="0.25">
      <c r="A9" s="105"/>
      <c r="B9" s="67"/>
      <c r="C9" s="67"/>
      <c r="D9" s="67"/>
      <c r="E9" s="67"/>
      <c r="F9" s="67"/>
      <c r="G9" s="67"/>
      <c r="H9" s="67"/>
    </row>
    <row r="10" spans="1:8" s="23" customFormat="1" ht="30" x14ac:dyDescent="0.25">
      <c r="A10" s="49" t="s">
        <v>10</v>
      </c>
      <c r="B10" s="2" t="s">
        <v>4</v>
      </c>
      <c r="C10" s="65" t="s">
        <v>51</v>
      </c>
      <c r="D10" s="65" t="s">
        <v>52</v>
      </c>
      <c r="E10" s="65" t="s">
        <v>49</v>
      </c>
      <c r="F10" s="65" t="s">
        <v>53</v>
      </c>
      <c r="G10" s="65" t="s">
        <v>3</v>
      </c>
      <c r="H10" s="65" t="s">
        <v>50</v>
      </c>
    </row>
    <row r="11" spans="1:8" x14ac:dyDescent="0.25">
      <c r="A11" s="152" t="s">
        <v>11</v>
      </c>
      <c r="B11" s="7" t="s">
        <v>0</v>
      </c>
      <c r="C11" s="4">
        <v>490</v>
      </c>
      <c r="D11" s="4">
        <v>420</v>
      </c>
      <c r="E11" s="5">
        <v>0.8571428571428571</v>
      </c>
      <c r="F11" s="4">
        <v>342</v>
      </c>
      <c r="G11" s="5">
        <v>0.69795918367346943</v>
      </c>
      <c r="H11" s="6">
        <v>2.5571084337349395</v>
      </c>
    </row>
    <row r="12" spans="1:8" x14ac:dyDescent="0.25">
      <c r="A12" s="153"/>
      <c r="B12" s="7" t="s">
        <v>1</v>
      </c>
      <c r="C12" s="4">
        <v>386</v>
      </c>
      <c r="D12" s="4">
        <v>325</v>
      </c>
      <c r="E12" s="5">
        <v>0.84196891191709844</v>
      </c>
      <c r="F12" s="4">
        <v>274</v>
      </c>
      <c r="G12" s="5">
        <v>0.7098445595854922</v>
      </c>
      <c r="H12" s="6">
        <v>2.6896874999999998</v>
      </c>
    </row>
    <row r="13" spans="1:8" x14ac:dyDescent="0.25">
      <c r="A13" s="153"/>
      <c r="B13" s="7" t="s">
        <v>2</v>
      </c>
      <c r="C13" s="4">
        <v>412</v>
      </c>
      <c r="D13" s="4">
        <v>356</v>
      </c>
      <c r="E13" s="5">
        <v>0.86407766990291257</v>
      </c>
      <c r="F13" s="4">
        <v>300</v>
      </c>
      <c r="G13" s="5">
        <v>0.72815533980582525</v>
      </c>
      <c r="H13" s="6">
        <v>2.6301136363636366</v>
      </c>
    </row>
    <row r="14" spans="1:8" x14ac:dyDescent="0.25">
      <c r="A14" s="153"/>
      <c r="B14" s="7" t="s">
        <v>48</v>
      </c>
      <c r="C14" s="4">
        <v>381</v>
      </c>
      <c r="D14" s="4">
        <v>330</v>
      </c>
      <c r="E14" s="5">
        <v>0.86614173228346458</v>
      </c>
      <c r="F14" s="4">
        <v>279</v>
      </c>
      <c r="G14" s="5">
        <v>0.73228346456692917</v>
      </c>
      <c r="H14" s="6">
        <v>2.8198776758409783</v>
      </c>
    </row>
    <row r="15" spans="1:8" x14ac:dyDescent="0.25">
      <c r="A15" s="153"/>
      <c r="B15" s="7" t="s">
        <v>47</v>
      </c>
      <c r="C15" s="4">
        <v>315</v>
      </c>
      <c r="D15" s="4">
        <v>273</v>
      </c>
      <c r="E15" s="5">
        <v>0.8666666666666667</v>
      </c>
      <c r="F15" s="4">
        <v>220</v>
      </c>
      <c r="G15" s="5">
        <v>0.69841269841269837</v>
      </c>
      <c r="H15" s="6">
        <v>2.6690298507462686</v>
      </c>
    </row>
    <row r="16" spans="1:8" x14ac:dyDescent="0.25">
      <c r="A16" s="154"/>
      <c r="B16" s="54" t="s">
        <v>30</v>
      </c>
      <c r="C16" s="17">
        <f>IFERROR(SUM(C11:C15), "--")</f>
        <v>1984</v>
      </c>
      <c r="D16" s="17">
        <f>IFERROR(SUM(D11:D15), "--")</f>
        <v>1704</v>
      </c>
      <c r="E16" s="102">
        <f>IFERROR(D16/C16, "--" )</f>
        <v>0.8588709677419355</v>
      </c>
      <c r="F16" s="17">
        <f>IFERROR(SUM(F11:F15), "--")</f>
        <v>1415</v>
      </c>
      <c r="G16" s="102">
        <f>IFERROR(F16/C16, "--" )</f>
        <v>0.71320564516129037</v>
      </c>
      <c r="H16" s="103" t="s">
        <v>32</v>
      </c>
    </row>
    <row r="17" spans="1:8" x14ac:dyDescent="0.25">
      <c r="A17" s="149" t="s">
        <v>12</v>
      </c>
      <c r="B17" s="87" t="s">
        <v>0</v>
      </c>
      <c r="C17" s="88">
        <v>477</v>
      </c>
      <c r="D17" s="88">
        <v>398</v>
      </c>
      <c r="E17" s="90">
        <v>0.83438155136268344</v>
      </c>
      <c r="F17" s="88">
        <v>309</v>
      </c>
      <c r="G17" s="90">
        <v>0.64779874213836475</v>
      </c>
      <c r="H17" s="89">
        <v>2.5035623409669214</v>
      </c>
    </row>
    <row r="18" spans="1:8" x14ac:dyDescent="0.25">
      <c r="A18" s="150"/>
      <c r="B18" s="87" t="s">
        <v>1</v>
      </c>
      <c r="C18" s="88">
        <v>388</v>
      </c>
      <c r="D18" s="88">
        <v>318</v>
      </c>
      <c r="E18" s="90">
        <v>0.81958762886597936</v>
      </c>
      <c r="F18" s="88">
        <v>247</v>
      </c>
      <c r="G18" s="90">
        <v>0.63659793814432986</v>
      </c>
      <c r="H18" s="89">
        <v>2.4117088607594939</v>
      </c>
    </row>
    <row r="19" spans="1:8" x14ac:dyDescent="0.25">
      <c r="A19" s="150"/>
      <c r="B19" s="87" t="s">
        <v>2</v>
      </c>
      <c r="C19" s="88">
        <v>406</v>
      </c>
      <c r="D19" s="88">
        <v>368</v>
      </c>
      <c r="E19" s="90">
        <v>0.90640394088669951</v>
      </c>
      <c r="F19" s="88">
        <v>287</v>
      </c>
      <c r="G19" s="90">
        <v>0.7068965517241379</v>
      </c>
      <c r="H19" s="89">
        <v>2.4620218579234976</v>
      </c>
    </row>
    <row r="20" spans="1:8" x14ac:dyDescent="0.25">
      <c r="A20" s="150"/>
      <c r="B20" s="87" t="s">
        <v>48</v>
      </c>
      <c r="C20" s="88">
        <v>347</v>
      </c>
      <c r="D20" s="88">
        <v>299</v>
      </c>
      <c r="E20" s="90">
        <v>0.86167146974063402</v>
      </c>
      <c r="F20" s="88">
        <v>232</v>
      </c>
      <c r="G20" s="90">
        <v>0.66858789625360227</v>
      </c>
      <c r="H20" s="89">
        <v>2.5141891891891892</v>
      </c>
    </row>
    <row r="21" spans="1:8" x14ac:dyDescent="0.25">
      <c r="A21" s="150"/>
      <c r="B21" s="87" t="s">
        <v>47</v>
      </c>
      <c r="C21" s="88">
        <v>324</v>
      </c>
      <c r="D21" s="88">
        <v>285</v>
      </c>
      <c r="E21" s="90">
        <v>0.87962962962962965</v>
      </c>
      <c r="F21" s="88">
        <v>223</v>
      </c>
      <c r="G21" s="90">
        <v>0.68827160493827155</v>
      </c>
      <c r="H21" s="89">
        <v>2.5654804270462628</v>
      </c>
    </row>
    <row r="22" spans="1:8" x14ac:dyDescent="0.25">
      <c r="A22" s="151"/>
      <c r="B22" s="95" t="s">
        <v>30</v>
      </c>
      <c r="C22" s="107">
        <f>IFERROR(SUM(C17:C21), "--")</f>
        <v>1942</v>
      </c>
      <c r="D22" s="107">
        <f>IFERROR(SUM(D17:D21), "--")</f>
        <v>1668</v>
      </c>
      <c r="E22" s="109">
        <f>IFERROR(D22/C22, "--" )</f>
        <v>0.85890834191555099</v>
      </c>
      <c r="F22" s="107">
        <f>IFERROR(SUM(F17:F21), "--")</f>
        <v>1298</v>
      </c>
      <c r="G22" s="109">
        <f>IFERROR(F22/C22, "--" )</f>
        <v>0.66838311019567453</v>
      </c>
      <c r="H22" s="108" t="s">
        <v>32</v>
      </c>
    </row>
    <row r="23" spans="1:8" s="23" customFormat="1" ht="30" x14ac:dyDescent="0.25">
      <c r="A23" s="49" t="s">
        <v>22</v>
      </c>
      <c r="B23" s="2" t="s">
        <v>4</v>
      </c>
      <c r="C23" s="65" t="s">
        <v>51</v>
      </c>
      <c r="D23" s="65" t="s">
        <v>52</v>
      </c>
      <c r="E23" s="65" t="s">
        <v>49</v>
      </c>
      <c r="F23" s="65" t="s">
        <v>53</v>
      </c>
      <c r="G23" s="65" t="s">
        <v>3</v>
      </c>
      <c r="H23" s="65" t="s">
        <v>50</v>
      </c>
    </row>
    <row r="24" spans="1:8" ht="15" customHeight="1" x14ac:dyDescent="0.25">
      <c r="A24" s="135" t="s">
        <v>61</v>
      </c>
      <c r="B24" s="7" t="s">
        <v>0</v>
      </c>
      <c r="C24" s="4">
        <v>74</v>
      </c>
      <c r="D24" s="4">
        <v>62</v>
      </c>
      <c r="E24" s="5">
        <v>0.83783783783783783</v>
      </c>
      <c r="F24" s="4">
        <v>45</v>
      </c>
      <c r="G24" s="5">
        <v>0.60810810810810811</v>
      </c>
      <c r="H24" s="6">
        <v>2.2806451612903227</v>
      </c>
    </row>
    <row r="25" spans="1:8" x14ac:dyDescent="0.25">
      <c r="A25" s="136"/>
      <c r="B25" s="7" t="s">
        <v>1</v>
      </c>
      <c r="C25" s="4">
        <v>48</v>
      </c>
      <c r="D25" s="4">
        <v>38</v>
      </c>
      <c r="E25" s="5">
        <v>0.79166666666666663</v>
      </c>
      <c r="F25" s="4">
        <v>29</v>
      </c>
      <c r="G25" s="5">
        <v>0.60416666666666663</v>
      </c>
      <c r="H25" s="6">
        <v>2.3421052631578947</v>
      </c>
    </row>
    <row r="26" spans="1:8" x14ac:dyDescent="0.25">
      <c r="A26" s="136"/>
      <c r="B26" s="7" t="s">
        <v>2</v>
      </c>
      <c r="C26" s="4">
        <v>71</v>
      </c>
      <c r="D26" s="4">
        <v>56</v>
      </c>
      <c r="E26" s="5">
        <v>0.78873239436619713</v>
      </c>
      <c r="F26" s="4">
        <v>41</v>
      </c>
      <c r="G26" s="5">
        <v>0.57746478873239437</v>
      </c>
      <c r="H26" s="6">
        <v>2.3392857142857144</v>
      </c>
    </row>
    <row r="27" spans="1:8" x14ac:dyDescent="0.25">
      <c r="A27" s="136"/>
      <c r="B27" s="7" t="s">
        <v>48</v>
      </c>
      <c r="C27" s="4">
        <v>41</v>
      </c>
      <c r="D27" s="4">
        <v>36</v>
      </c>
      <c r="E27" s="5">
        <v>0.87804878048780488</v>
      </c>
      <c r="F27" s="4">
        <v>26</v>
      </c>
      <c r="G27" s="5">
        <v>0.63414634146341464</v>
      </c>
      <c r="H27" s="6">
        <v>2.1916666666666669</v>
      </c>
    </row>
    <row r="28" spans="1:8" x14ac:dyDescent="0.25">
      <c r="A28" s="136"/>
      <c r="B28" s="7" t="s">
        <v>47</v>
      </c>
      <c r="C28" s="4">
        <v>43</v>
      </c>
      <c r="D28" s="4">
        <v>33</v>
      </c>
      <c r="E28" s="5">
        <v>0.76744186046511631</v>
      </c>
      <c r="F28" s="4">
        <v>21</v>
      </c>
      <c r="G28" s="5">
        <v>0.48837209302325579</v>
      </c>
      <c r="H28" s="6">
        <v>2.03125</v>
      </c>
    </row>
    <row r="29" spans="1:8" x14ac:dyDescent="0.25">
      <c r="A29" s="137"/>
      <c r="B29" s="54" t="s">
        <v>30</v>
      </c>
      <c r="C29" s="17">
        <f>IFERROR(SUM(C24:C28), "--")</f>
        <v>277</v>
      </c>
      <c r="D29" s="17">
        <f>IFERROR(SUM(D24:D28), "--")</f>
        <v>225</v>
      </c>
      <c r="E29" s="102">
        <f>IFERROR(D29/C29, "--" )</f>
        <v>0.81227436823104693</v>
      </c>
      <c r="F29" s="17">
        <f>IFERROR(SUM(F24:F28), "--")</f>
        <v>162</v>
      </c>
      <c r="G29" s="102">
        <f>IFERROR(F29/C29, "--" )</f>
        <v>0.58483754512635377</v>
      </c>
      <c r="H29" s="103" t="s">
        <v>32</v>
      </c>
    </row>
    <row r="30" spans="1:8" ht="15" customHeight="1" x14ac:dyDescent="0.25">
      <c r="A30" s="132" t="s">
        <v>60</v>
      </c>
      <c r="B30" s="87" t="s">
        <v>0</v>
      </c>
      <c r="C30" s="88">
        <v>10</v>
      </c>
      <c r="D30" s="88">
        <v>6</v>
      </c>
      <c r="E30" s="90">
        <v>0.6</v>
      </c>
      <c r="F30" s="88">
        <v>6</v>
      </c>
      <c r="G30" s="90">
        <v>0.6</v>
      </c>
      <c r="H30" s="89">
        <v>3.1666666666666665</v>
      </c>
    </row>
    <row r="31" spans="1:8" x14ac:dyDescent="0.25">
      <c r="A31" s="133"/>
      <c r="B31" s="87" t="s">
        <v>1</v>
      </c>
      <c r="C31" s="88">
        <v>1</v>
      </c>
      <c r="D31" s="88">
        <v>0</v>
      </c>
      <c r="E31" s="90">
        <v>0</v>
      </c>
      <c r="F31" s="88">
        <v>0</v>
      </c>
      <c r="G31" s="90">
        <v>0</v>
      </c>
      <c r="H31" s="89" t="s">
        <v>32</v>
      </c>
    </row>
    <row r="32" spans="1:8" x14ac:dyDescent="0.25">
      <c r="A32" s="133"/>
      <c r="B32" s="87" t="s">
        <v>2</v>
      </c>
      <c r="C32" s="88">
        <v>6</v>
      </c>
      <c r="D32" s="88">
        <v>4</v>
      </c>
      <c r="E32" s="90">
        <v>0.66666666666666663</v>
      </c>
      <c r="F32" s="88">
        <v>4</v>
      </c>
      <c r="G32" s="90">
        <v>0.66666666666666663</v>
      </c>
      <c r="H32" s="89">
        <v>3.5</v>
      </c>
    </row>
    <row r="33" spans="1:8" x14ac:dyDescent="0.25">
      <c r="A33" s="133"/>
      <c r="B33" s="87" t="s">
        <v>48</v>
      </c>
      <c r="C33" s="88">
        <v>18</v>
      </c>
      <c r="D33" s="88">
        <v>17</v>
      </c>
      <c r="E33" s="90">
        <v>0.94444444444444442</v>
      </c>
      <c r="F33" s="88">
        <v>16</v>
      </c>
      <c r="G33" s="90">
        <v>0.88888888888888884</v>
      </c>
      <c r="H33" s="89">
        <v>3.5294117647058822</v>
      </c>
    </row>
    <row r="34" spans="1:8" x14ac:dyDescent="0.25">
      <c r="A34" s="133"/>
      <c r="B34" s="87" t="s">
        <v>47</v>
      </c>
      <c r="C34" s="88">
        <v>17</v>
      </c>
      <c r="D34" s="88">
        <v>17</v>
      </c>
      <c r="E34" s="90">
        <v>1</v>
      </c>
      <c r="F34" s="88">
        <v>12</v>
      </c>
      <c r="G34" s="90">
        <v>0.70588235294117652</v>
      </c>
      <c r="H34" s="89">
        <v>2.2352941176470589</v>
      </c>
    </row>
    <row r="35" spans="1:8" x14ac:dyDescent="0.25">
      <c r="A35" s="134"/>
      <c r="B35" s="95" t="s">
        <v>30</v>
      </c>
      <c r="C35" s="107">
        <f>IFERROR(SUM(C30:C34), "--")</f>
        <v>52</v>
      </c>
      <c r="D35" s="107">
        <f>IFERROR(SUM(D30:D34), "--")</f>
        <v>44</v>
      </c>
      <c r="E35" s="109">
        <f>IFERROR(D35/C35, "--" )</f>
        <v>0.84615384615384615</v>
      </c>
      <c r="F35" s="107">
        <f>IFERROR(SUM(F30:F34), "--")</f>
        <v>38</v>
      </c>
      <c r="G35" s="109">
        <f>IFERROR(F35/C35, "--" )</f>
        <v>0.73076923076923073</v>
      </c>
      <c r="H35" s="108" t="s">
        <v>32</v>
      </c>
    </row>
    <row r="36" spans="1:8" x14ac:dyDescent="0.25">
      <c r="A36" s="141" t="s">
        <v>16</v>
      </c>
      <c r="B36" s="7" t="s">
        <v>0</v>
      </c>
      <c r="C36" s="4">
        <v>17</v>
      </c>
      <c r="D36" s="4">
        <v>15</v>
      </c>
      <c r="E36" s="5">
        <v>0.88235294117647056</v>
      </c>
      <c r="F36" s="4">
        <v>15</v>
      </c>
      <c r="G36" s="5">
        <v>0.88235294117647056</v>
      </c>
      <c r="H36" s="6">
        <v>3.2933333333333334</v>
      </c>
    </row>
    <row r="37" spans="1:8" x14ac:dyDescent="0.25">
      <c r="A37" s="142"/>
      <c r="B37" s="7" t="s">
        <v>1</v>
      </c>
      <c r="C37" s="4">
        <v>19</v>
      </c>
      <c r="D37" s="4">
        <v>16</v>
      </c>
      <c r="E37" s="5">
        <v>0.84210526315789469</v>
      </c>
      <c r="F37" s="4">
        <v>15</v>
      </c>
      <c r="G37" s="5">
        <v>0.78947368421052633</v>
      </c>
      <c r="H37" s="6">
        <v>3.2312500000000002</v>
      </c>
    </row>
    <row r="38" spans="1:8" x14ac:dyDescent="0.25">
      <c r="A38" s="142"/>
      <c r="B38" s="7" t="s">
        <v>2</v>
      </c>
      <c r="C38" s="24">
        <v>19</v>
      </c>
      <c r="D38" s="24">
        <v>17</v>
      </c>
      <c r="E38" s="5">
        <v>0.89473684210526316</v>
      </c>
      <c r="F38" s="24">
        <v>13</v>
      </c>
      <c r="G38" s="5">
        <v>0.68421052631578949</v>
      </c>
      <c r="H38" s="21">
        <v>2.4749999999999996</v>
      </c>
    </row>
    <row r="39" spans="1:8" x14ac:dyDescent="0.25">
      <c r="A39" s="142"/>
      <c r="B39" s="7" t="s">
        <v>48</v>
      </c>
      <c r="C39" s="4">
        <v>21</v>
      </c>
      <c r="D39" s="4">
        <v>20</v>
      </c>
      <c r="E39" s="5">
        <v>0.95238095238095233</v>
      </c>
      <c r="F39" s="4">
        <v>19</v>
      </c>
      <c r="G39" s="5">
        <v>0.90476190476190477</v>
      </c>
      <c r="H39" s="6">
        <v>3.2350000000000003</v>
      </c>
    </row>
    <row r="40" spans="1:8" x14ac:dyDescent="0.25">
      <c r="A40" s="142"/>
      <c r="B40" s="7" t="s">
        <v>47</v>
      </c>
      <c r="C40" s="4">
        <v>11</v>
      </c>
      <c r="D40" s="4">
        <v>8</v>
      </c>
      <c r="E40" s="5">
        <v>0.72727272727272729</v>
      </c>
      <c r="F40" s="4">
        <v>6</v>
      </c>
      <c r="G40" s="5">
        <v>0.54545454545454541</v>
      </c>
      <c r="H40" s="6">
        <v>2.8374999999999999</v>
      </c>
    </row>
    <row r="41" spans="1:8" x14ac:dyDescent="0.25">
      <c r="A41" s="143"/>
      <c r="B41" s="54" t="s">
        <v>30</v>
      </c>
      <c r="C41" s="17">
        <f>IFERROR(SUM(C36:C40), "--")</f>
        <v>87</v>
      </c>
      <c r="D41" s="17">
        <f>IFERROR(SUM(D36:D40), "--")</f>
        <v>76</v>
      </c>
      <c r="E41" s="102">
        <f>IFERROR(D41/C41, "--" )</f>
        <v>0.87356321839080464</v>
      </c>
      <c r="F41" s="17">
        <f>IFERROR(SUM(F36:F40), "--")</f>
        <v>68</v>
      </c>
      <c r="G41" s="102">
        <f>IFERROR(F41/C41, "--" )</f>
        <v>0.7816091954022989</v>
      </c>
      <c r="H41" s="103" t="s">
        <v>32</v>
      </c>
    </row>
    <row r="42" spans="1:8" x14ac:dyDescent="0.25">
      <c r="A42" s="138" t="s">
        <v>17</v>
      </c>
      <c r="B42" s="87" t="s">
        <v>0</v>
      </c>
      <c r="C42" s="88">
        <v>21</v>
      </c>
      <c r="D42" s="88">
        <v>18</v>
      </c>
      <c r="E42" s="90">
        <v>0.8571428571428571</v>
      </c>
      <c r="F42" s="88">
        <v>16</v>
      </c>
      <c r="G42" s="90">
        <v>0.76190476190476186</v>
      </c>
      <c r="H42" s="89">
        <v>2.8</v>
      </c>
    </row>
    <row r="43" spans="1:8" x14ac:dyDescent="0.25">
      <c r="A43" s="139"/>
      <c r="B43" s="87" t="s">
        <v>1</v>
      </c>
      <c r="C43" s="88">
        <v>11</v>
      </c>
      <c r="D43" s="88">
        <v>7</v>
      </c>
      <c r="E43" s="90">
        <v>0.63636363636363635</v>
      </c>
      <c r="F43" s="88">
        <v>6</v>
      </c>
      <c r="G43" s="90">
        <v>0.54545454545454541</v>
      </c>
      <c r="H43" s="89">
        <v>2.2857142857142856</v>
      </c>
    </row>
    <row r="44" spans="1:8" x14ac:dyDescent="0.25">
      <c r="A44" s="139"/>
      <c r="B44" s="87" t="s">
        <v>2</v>
      </c>
      <c r="C44" s="88">
        <v>23</v>
      </c>
      <c r="D44" s="88">
        <v>22</v>
      </c>
      <c r="E44" s="90">
        <v>0.95652173913043481</v>
      </c>
      <c r="F44" s="88">
        <v>18</v>
      </c>
      <c r="G44" s="90">
        <v>0.78260869565217395</v>
      </c>
      <c r="H44" s="89">
        <v>2.713636363636363</v>
      </c>
    </row>
    <row r="45" spans="1:8" x14ac:dyDescent="0.25">
      <c r="A45" s="139"/>
      <c r="B45" s="87" t="s">
        <v>48</v>
      </c>
      <c r="C45" s="88">
        <v>16</v>
      </c>
      <c r="D45" s="88">
        <v>15</v>
      </c>
      <c r="E45" s="90">
        <v>0.9375</v>
      </c>
      <c r="F45" s="88">
        <v>13</v>
      </c>
      <c r="G45" s="90">
        <v>0.8125</v>
      </c>
      <c r="H45" s="89">
        <v>2.9133333333333331</v>
      </c>
    </row>
    <row r="46" spans="1:8" x14ac:dyDescent="0.25">
      <c r="A46" s="139"/>
      <c r="B46" s="87" t="s">
        <v>47</v>
      </c>
      <c r="C46" s="88">
        <v>12</v>
      </c>
      <c r="D46" s="88">
        <v>9</v>
      </c>
      <c r="E46" s="90">
        <v>0.75</v>
      </c>
      <c r="F46" s="88">
        <v>9</v>
      </c>
      <c r="G46" s="90">
        <v>0.75</v>
      </c>
      <c r="H46" s="89">
        <v>3.1111111111111112</v>
      </c>
    </row>
    <row r="47" spans="1:8" x14ac:dyDescent="0.25">
      <c r="A47" s="140"/>
      <c r="B47" s="95" t="s">
        <v>30</v>
      </c>
      <c r="C47" s="107">
        <f>IFERROR(SUM(C42:C46), "--")</f>
        <v>83</v>
      </c>
      <c r="D47" s="107">
        <f>IFERROR(SUM(D42:D46), "--")</f>
        <v>71</v>
      </c>
      <c r="E47" s="109">
        <f>IFERROR(D47/C47, "--" )</f>
        <v>0.85542168674698793</v>
      </c>
      <c r="F47" s="107">
        <f>IFERROR(SUM(F42:F46), "--")</f>
        <v>62</v>
      </c>
      <c r="G47" s="109">
        <f>IFERROR(F47/C47, "--" )</f>
        <v>0.74698795180722888</v>
      </c>
      <c r="H47" s="108" t="s">
        <v>32</v>
      </c>
    </row>
    <row r="48" spans="1:8" x14ac:dyDescent="0.25">
      <c r="A48" s="141" t="s">
        <v>92</v>
      </c>
      <c r="B48" s="7" t="s">
        <v>0</v>
      </c>
      <c r="C48" s="4">
        <v>370</v>
      </c>
      <c r="D48" s="4">
        <v>302</v>
      </c>
      <c r="E48" s="5">
        <v>0.81621621621621621</v>
      </c>
      <c r="F48" s="4">
        <v>235</v>
      </c>
      <c r="G48" s="5">
        <v>0.63513513513513509</v>
      </c>
      <c r="H48" s="6">
        <v>2.4338926174496645</v>
      </c>
    </row>
    <row r="49" spans="1:8" x14ac:dyDescent="0.25">
      <c r="A49" s="142"/>
      <c r="B49" s="7" t="s">
        <v>1</v>
      </c>
      <c r="C49" s="4">
        <v>314</v>
      </c>
      <c r="D49" s="4">
        <v>253</v>
      </c>
      <c r="E49" s="5">
        <v>0.80573248407643316</v>
      </c>
      <c r="F49" s="4">
        <v>193</v>
      </c>
      <c r="G49" s="5">
        <v>0.61464968152866239</v>
      </c>
      <c r="H49" s="6">
        <v>2.3456349206349203</v>
      </c>
    </row>
    <row r="50" spans="1:8" x14ac:dyDescent="0.25">
      <c r="A50" s="142"/>
      <c r="B50" s="7" t="s">
        <v>2</v>
      </c>
      <c r="C50" s="4">
        <v>315</v>
      </c>
      <c r="D50" s="4">
        <v>272</v>
      </c>
      <c r="E50" s="5">
        <v>0.86349206349206353</v>
      </c>
      <c r="F50" s="4">
        <v>203</v>
      </c>
      <c r="G50" s="5">
        <v>0.64444444444444449</v>
      </c>
      <c r="H50" s="6">
        <v>2.2933823529411765</v>
      </c>
    </row>
    <row r="51" spans="1:8" x14ac:dyDescent="0.25">
      <c r="A51" s="142"/>
      <c r="B51" s="7" t="s">
        <v>48</v>
      </c>
      <c r="C51" s="4">
        <v>291</v>
      </c>
      <c r="D51" s="4">
        <v>242</v>
      </c>
      <c r="E51" s="5">
        <v>0.83161512027491413</v>
      </c>
      <c r="F51" s="4">
        <v>180</v>
      </c>
      <c r="G51" s="5">
        <v>0.61855670103092786</v>
      </c>
      <c r="H51" s="6">
        <v>2.3360995850622408</v>
      </c>
    </row>
    <row r="52" spans="1:8" x14ac:dyDescent="0.25">
      <c r="A52" s="142"/>
      <c r="B52" s="7" t="s">
        <v>47</v>
      </c>
      <c r="C52" s="4">
        <v>265</v>
      </c>
      <c r="D52" s="4">
        <v>230</v>
      </c>
      <c r="E52" s="5">
        <v>0.86792452830188682</v>
      </c>
      <c r="F52" s="4">
        <v>184</v>
      </c>
      <c r="G52" s="5">
        <v>0.69433962264150939</v>
      </c>
      <c r="H52" s="6">
        <v>2.6118942731277532</v>
      </c>
    </row>
    <row r="53" spans="1:8" x14ac:dyDescent="0.25">
      <c r="A53" s="143"/>
      <c r="B53" s="54" t="s">
        <v>30</v>
      </c>
      <c r="C53" s="17">
        <f>IFERROR(SUM(C48:C52), "--")</f>
        <v>1555</v>
      </c>
      <c r="D53" s="17">
        <f>IFERROR(SUM(D48:D52), "--")</f>
        <v>1299</v>
      </c>
      <c r="E53" s="102">
        <f>IFERROR(D53/C53, "--" )</f>
        <v>0.83536977491961417</v>
      </c>
      <c r="F53" s="17">
        <f>IFERROR(SUM(F48:F52), "--")</f>
        <v>995</v>
      </c>
      <c r="G53" s="102">
        <f>IFERROR(F53/C53, "--" )</f>
        <v>0.63987138263665599</v>
      </c>
      <c r="H53" s="103" t="s">
        <v>32</v>
      </c>
    </row>
    <row r="54" spans="1:8" x14ac:dyDescent="0.25">
      <c r="A54" s="138" t="s">
        <v>18</v>
      </c>
      <c r="B54" s="87" t="s">
        <v>0</v>
      </c>
      <c r="C54" s="88">
        <v>2</v>
      </c>
      <c r="D54" s="88">
        <v>1</v>
      </c>
      <c r="E54" s="90">
        <v>0.5</v>
      </c>
      <c r="F54" s="88">
        <v>0</v>
      </c>
      <c r="G54" s="90">
        <v>0</v>
      </c>
      <c r="H54" s="89">
        <v>0</v>
      </c>
    </row>
    <row r="55" spans="1:8" x14ac:dyDescent="0.25">
      <c r="A55" s="139"/>
      <c r="B55" s="87" t="s">
        <v>1</v>
      </c>
      <c r="C55" s="88">
        <v>3</v>
      </c>
      <c r="D55" s="88">
        <v>0</v>
      </c>
      <c r="E55" s="90">
        <v>0</v>
      </c>
      <c r="F55" s="88">
        <v>0</v>
      </c>
      <c r="G55" s="90">
        <v>0</v>
      </c>
      <c r="H55" s="89" t="s">
        <v>32</v>
      </c>
    </row>
    <row r="56" spans="1:8" x14ac:dyDescent="0.25">
      <c r="A56" s="139"/>
      <c r="B56" s="87" t="s">
        <v>2</v>
      </c>
      <c r="C56" s="88">
        <v>5</v>
      </c>
      <c r="D56" s="88">
        <v>5</v>
      </c>
      <c r="E56" s="90">
        <v>1</v>
      </c>
      <c r="F56" s="88">
        <v>2</v>
      </c>
      <c r="G56" s="90">
        <v>0.4</v>
      </c>
      <c r="H56" s="89">
        <v>1.1399999999999999</v>
      </c>
    </row>
    <row r="57" spans="1:8" x14ac:dyDescent="0.25">
      <c r="A57" s="139"/>
      <c r="B57" s="87" t="s">
        <v>48</v>
      </c>
      <c r="C57" s="88">
        <v>1</v>
      </c>
      <c r="D57" s="88">
        <v>1</v>
      </c>
      <c r="E57" s="90">
        <v>1</v>
      </c>
      <c r="F57" s="88">
        <v>1</v>
      </c>
      <c r="G57" s="90">
        <v>1</v>
      </c>
      <c r="H57" s="89">
        <v>3.2999999999999994</v>
      </c>
    </row>
    <row r="58" spans="1:8" x14ac:dyDescent="0.25">
      <c r="A58" s="139"/>
      <c r="B58" s="87" t="s">
        <v>47</v>
      </c>
      <c r="C58" s="88">
        <v>3</v>
      </c>
      <c r="D58" s="88">
        <v>2</v>
      </c>
      <c r="E58" s="90">
        <v>0.66666666666666663</v>
      </c>
      <c r="F58" s="88">
        <v>2</v>
      </c>
      <c r="G58" s="90">
        <v>0.66666666666666663</v>
      </c>
      <c r="H58" s="89">
        <v>3</v>
      </c>
    </row>
    <row r="59" spans="1:8" x14ac:dyDescent="0.25">
      <c r="A59" s="140"/>
      <c r="B59" s="95" t="s">
        <v>30</v>
      </c>
      <c r="C59" s="107">
        <f>IFERROR(SUM(C54:C58), "--")</f>
        <v>14</v>
      </c>
      <c r="D59" s="107">
        <f>IFERROR(SUM(D54:D58), "--")</f>
        <v>9</v>
      </c>
      <c r="E59" s="109">
        <f>IFERROR(D59/C59, "--" )</f>
        <v>0.6428571428571429</v>
      </c>
      <c r="F59" s="107">
        <f>IFERROR(SUM(F54:F58), "--")</f>
        <v>5</v>
      </c>
      <c r="G59" s="109">
        <f>IFERROR(F59/C59, "--" )</f>
        <v>0.35714285714285715</v>
      </c>
      <c r="H59" s="108" t="s">
        <v>32</v>
      </c>
    </row>
    <row r="60" spans="1:8" x14ac:dyDescent="0.25">
      <c r="A60" s="135" t="s">
        <v>58</v>
      </c>
      <c r="B60" s="7" t="s">
        <v>0</v>
      </c>
      <c r="C60" s="4">
        <v>400</v>
      </c>
      <c r="D60" s="4">
        <v>349</v>
      </c>
      <c r="E60" s="5">
        <v>0.87250000000000005</v>
      </c>
      <c r="F60" s="4">
        <v>282</v>
      </c>
      <c r="G60" s="5">
        <v>0.70499999999999996</v>
      </c>
      <c r="H60" s="6">
        <v>2.5930434782608698</v>
      </c>
    </row>
    <row r="61" spans="1:8" x14ac:dyDescent="0.25">
      <c r="A61" s="136"/>
      <c r="B61" s="7" t="s">
        <v>1</v>
      </c>
      <c r="C61" s="4">
        <v>316</v>
      </c>
      <c r="D61" s="4">
        <v>275</v>
      </c>
      <c r="E61" s="5">
        <v>0.870253164556962</v>
      </c>
      <c r="F61" s="4">
        <v>239</v>
      </c>
      <c r="G61" s="5">
        <v>0.75632911392405067</v>
      </c>
      <c r="H61" s="6">
        <v>2.7518518518518524</v>
      </c>
    </row>
    <row r="62" spans="1:8" x14ac:dyDescent="0.25">
      <c r="A62" s="136"/>
      <c r="B62" s="7" t="s">
        <v>2</v>
      </c>
      <c r="C62" s="4">
        <v>315</v>
      </c>
      <c r="D62" s="4">
        <v>291</v>
      </c>
      <c r="E62" s="5">
        <v>0.92380952380952386</v>
      </c>
      <c r="F62" s="4">
        <v>254</v>
      </c>
      <c r="G62" s="5">
        <v>0.80634920634920637</v>
      </c>
      <c r="H62" s="6">
        <v>2.7449477351916376</v>
      </c>
    </row>
    <row r="63" spans="1:8" x14ac:dyDescent="0.25">
      <c r="A63" s="136"/>
      <c r="B63" s="7" t="s">
        <v>48</v>
      </c>
      <c r="C63" s="4">
        <v>295</v>
      </c>
      <c r="D63" s="4">
        <v>255</v>
      </c>
      <c r="E63" s="5">
        <v>0.86440677966101698</v>
      </c>
      <c r="F63" s="4">
        <v>221</v>
      </c>
      <c r="G63" s="5">
        <v>0.74915254237288131</v>
      </c>
      <c r="H63" s="6">
        <v>2.9283999999999999</v>
      </c>
    </row>
    <row r="64" spans="1:8" x14ac:dyDescent="0.25">
      <c r="A64" s="136"/>
      <c r="B64" s="7" t="s">
        <v>47</v>
      </c>
      <c r="C64" s="4">
        <v>254</v>
      </c>
      <c r="D64" s="4">
        <v>231</v>
      </c>
      <c r="E64" s="5">
        <v>0.90944881889763785</v>
      </c>
      <c r="F64" s="4">
        <v>190</v>
      </c>
      <c r="G64" s="5">
        <v>0.74803149606299213</v>
      </c>
      <c r="H64" s="6">
        <v>2.7290748898678414</v>
      </c>
    </row>
    <row r="65" spans="1:8" x14ac:dyDescent="0.25">
      <c r="A65" s="137"/>
      <c r="B65" s="54" t="s">
        <v>30</v>
      </c>
      <c r="C65" s="17">
        <f>IFERROR(SUM(C60:C64), "--")</f>
        <v>1580</v>
      </c>
      <c r="D65" s="17">
        <f>IFERROR(SUM(D60:D64), "--")</f>
        <v>1401</v>
      </c>
      <c r="E65" s="102">
        <f>IFERROR(D65/C65, "--" )</f>
        <v>0.88670886075949362</v>
      </c>
      <c r="F65" s="17">
        <f>IFERROR(SUM(F60:F64), "--")</f>
        <v>1186</v>
      </c>
      <c r="G65" s="102">
        <f>IFERROR(F65/C65, "--" )</f>
        <v>0.75063291139240507</v>
      </c>
      <c r="H65" s="103" t="s">
        <v>32</v>
      </c>
    </row>
    <row r="66" spans="1:8" ht="15" customHeight="1" x14ac:dyDescent="0.25">
      <c r="A66" s="132" t="s">
        <v>62</v>
      </c>
      <c r="B66" s="87" t="s">
        <v>0</v>
      </c>
      <c r="C66" s="88">
        <v>75</v>
      </c>
      <c r="D66" s="88">
        <v>67</v>
      </c>
      <c r="E66" s="90">
        <v>0.89333333333333331</v>
      </c>
      <c r="F66" s="88">
        <v>50</v>
      </c>
      <c r="G66" s="90">
        <v>0.66666666666666663</v>
      </c>
      <c r="H66" s="89">
        <v>2.4415384615384617</v>
      </c>
    </row>
    <row r="67" spans="1:8" x14ac:dyDescent="0.25">
      <c r="A67" s="133"/>
      <c r="B67" s="87" t="s">
        <v>1</v>
      </c>
      <c r="C67" s="88">
        <v>67</v>
      </c>
      <c r="D67" s="88">
        <v>59</v>
      </c>
      <c r="E67" s="90">
        <v>0.88059701492537312</v>
      </c>
      <c r="F67" s="88">
        <v>42</v>
      </c>
      <c r="G67" s="90">
        <v>0.62686567164179108</v>
      </c>
      <c r="H67" s="89">
        <v>2.4603448275862072</v>
      </c>
    </row>
    <row r="68" spans="1:8" x14ac:dyDescent="0.25">
      <c r="A68" s="133"/>
      <c r="B68" s="87" t="s">
        <v>2</v>
      </c>
      <c r="C68" s="88">
        <v>68</v>
      </c>
      <c r="D68" s="88">
        <v>61</v>
      </c>
      <c r="E68" s="90">
        <v>0.8970588235294118</v>
      </c>
      <c r="F68" s="88">
        <v>53</v>
      </c>
      <c r="G68" s="90">
        <v>0.77941176470588236</v>
      </c>
      <c r="H68" s="89">
        <v>2.8333333333333339</v>
      </c>
    </row>
    <row r="69" spans="1:8" x14ac:dyDescent="0.25">
      <c r="A69" s="133"/>
      <c r="B69" s="87" t="s">
        <v>48</v>
      </c>
      <c r="C69" s="88">
        <v>49</v>
      </c>
      <c r="D69" s="88">
        <v>46</v>
      </c>
      <c r="E69" s="90">
        <v>0.93877551020408168</v>
      </c>
      <c r="F69" s="88">
        <v>37</v>
      </c>
      <c r="G69" s="90">
        <v>0.75510204081632648</v>
      </c>
      <c r="H69" s="89">
        <v>2.7434782608695647</v>
      </c>
    </row>
    <row r="70" spans="1:8" x14ac:dyDescent="0.25">
      <c r="A70" s="133"/>
      <c r="B70" s="87" t="s">
        <v>47</v>
      </c>
      <c r="C70" s="88">
        <v>41</v>
      </c>
      <c r="D70" s="88">
        <v>36</v>
      </c>
      <c r="E70" s="90">
        <v>0.87804878048780488</v>
      </c>
      <c r="F70" s="88">
        <v>24</v>
      </c>
      <c r="G70" s="90">
        <v>0.58536585365853655</v>
      </c>
      <c r="H70" s="89">
        <v>2.3285714285714287</v>
      </c>
    </row>
    <row r="71" spans="1:8" x14ac:dyDescent="0.25">
      <c r="A71" s="134"/>
      <c r="B71" s="95" t="s">
        <v>30</v>
      </c>
      <c r="C71" s="107">
        <f>IFERROR(SUM(C66:C70), "--")</f>
        <v>300</v>
      </c>
      <c r="D71" s="107">
        <f>IFERROR(SUM(D66:D70), "--")</f>
        <v>269</v>
      </c>
      <c r="E71" s="109">
        <f>IFERROR(D71/C71, "--" )</f>
        <v>0.89666666666666661</v>
      </c>
      <c r="F71" s="107">
        <f>IFERROR(SUM(F66:F70), "--")</f>
        <v>206</v>
      </c>
      <c r="G71" s="109">
        <f>IFERROR(F71/C71, "--" )</f>
        <v>0.68666666666666665</v>
      </c>
      <c r="H71" s="108" t="s">
        <v>32</v>
      </c>
    </row>
    <row r="72" spans="1:8" ht="15" customHeight="1" x14ac:dyDescent="0.25">
      <c r="A72" s="131" t="s">
        <v>59</v>
      </c>
      <c r="B72" s="7" t="s">
        <v>0</v>
      </c>
      <c r="C72" s="4">
        <v>7</v>
      </c>
      <c r="D72" s="4">
        <v>6</v>
      </c>
      <c r="E72" s="5">
        <v>0.8571428571428571</v>
      </c>
      <c r="F72" s="4">
        <v>6</v>
      </c>
      <c r="G72" s="5">
        <v>0.8571428571428571</v>
      </c>
      <c r="H72" s="6">
        <v>3.3333333333333335</v>
      </c>
    </row>
    <row r="73" spans="1:8" x14ac:dyDescent="0.25">
      <c r="A73" s="131"/>
      <c r="B73" s="7" t="s">
        <v>1</v>
      </c>
      <c r="C73" s="4">
        <v>3</v>
      </c>
      <c r="D73" s="4">
        <v>2</v>
      </c>
      <c r="E73" s="5">
        <v>0.66666666666666663</v>
      </c>
      <c r="F73" s="4">
        <v>2</v>
      </c>
      <c r="G73" s="5">
        <v>0.66666666666666663</v>
      </c>
      <c r="H73" s="6">
        <v>2.65</v>
      </c>
    </row>
    <row r="74" spans="1:8" x14ac:dyDescent="0.25">
      <c r="A74" s="131"/>
      <c r="B74" s="7" t="s">
        <v>2</v>
      </c>
      <c r="C74" s="4">
        <v>4</v>
      </c>
      <c r="D74" s="4">
        <v>4</v>
      </c>
      <c r="E74" s="5">
        <v>1</v>
      </c>
      <c r="F74" s="4">
        <v>4</v>
      </c>
      <c r="G74" s="5">
        <v>1</v>
      </c>
      <c r="H74" s="6">
        <v>3.5</v>
      </c>
    </row>
    <row r="75" spans="1:8" x14ac:dyDescent="0.25">
      <c r="A75" s="131"/>
      <c r="B75" s="7" t="s">
        <v>48</v>
      </c>
      <c r="C75" s="4">
        <v>9</v>
      </c>
      <c r="D75" s="4">
        <v>9</v>
      </c>
      <c r="E75" s="5">
        <v>1</v>
      </c>
      <c r="F75" s="4">
        <v>9</v>
      </c>
      <c r="G75" s="5">
        <v>1</v>
      </c>
      <c r="H75" s="6">
        <v>3.4888888888888885</v>
      </c>
    </row>
    <row r="76" spans="1:8" x14ac:dyDescent="0.25">
      <c r="A76" s="131"/>
      <c r="B76" s="7" t="s">
        <v>47</v>
      </c>
      <c r="C76" s="4">
        <v>3</v>
      </c>
      <c r="D76" s="4">
        <v>2</v>
      </c>
      <c r="E76" s="5">
        <v>0.66666666666666663</v>
      </c>
      <c r="F76" s="4">
        <v>2</v>
      </c>
      <c r="G76" s="5">
        <v>0.66666666666666663</v>
      </c>
      <c r="H76" s="6">
        <v>2.65</v>
      </c>
    </row>
    <row r="77" spans="1:8" x14ac:dyDescent="0.25">
      <c r="A77" s="131"/>
      <c r="B77" s="54" t="s">
        <v>30</v>
      </c>
      <c r="C77" s="17">
        <f>IFERROR(SUM(C72:C76), "--")</f>
        <v>26</v>
      </c>
      <c r="D77" s="17">
        <f>IFERROR(SUM(D72:D76), "--")</f>
        <v>23</v>
      </c>
      <c r="E77" s="102">
        <f>IFERROR(D77/C77, "--" )</f>
        <v>0.88461538461538458</v>
      </c>
      <c r="F77" s="17">
        <f>IFERROR(SUM(F72:F76), "--")</f>
        <v>23</v>
      </c>
      <c r="G77" s="102">
        <f>IFERROR(F77/C77, "--" )</f>
        <v>0.88461538461538458</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3"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8" t="s">
        <v>98</v>
      </c>
      <c r="B4" s="7" t="s">
        <v>0</v>
      </c>
      <c r="C4" s="7">
        <v>976</v>
      </c>
      <c r="D4" s="7">
        <v>826</v>
      </c>
      <c r="E4" s="15">
        <v>0.84631147540983609</v>
      </c>
      <c r="F4" s="7">
        <v>655</v>
      </c>
      <c r="G4" s="15">
        <v>0.67110655737704916</v>
      </c>
      <c r="H4" s="14" t="s">
        <v>32</v>
      </c>
      <c r="I4" s="19"/>
      <c r="J4" s="19"/>
      <c r="K4" s="13"/>
      <c r="L4" s="13"/>
    </row>
    <row r="5" spans="1:12" x14ac:dyDescent="0.25">
      <c r="A5" s="159"/>
      <c r="B5" s="7" t="s">
        <v>1</v>
      </c>
      <c r="C5" s="4">
        <v>782</v>
      </c>
      <c r="D5" s="4">
        <v>650</v>
      </c>
      <c r="E5" s="5">
        <v>0.83120204603580561</v>
      </c>
      <c r="F5" s="4">
        <v>526</v>
      </c>
      <c r="G5" s="5">
        <v>0.67263427109974427</v>
      </c>
      <c r="H5" s="6" t="s">
        <v>32</v>
      </c>
      <c r="I5" s="19"/>
      <c r="J5" s="19"/>
      <c r="K5" s="13"/>
      <c r="L5" s="13"/>
    </row>
    <row r="6" spans="1:12" x14ac:dyDescent="0.25">
      <c r="A6" s="159"/>
      <c r="B6" s="7" t="s">
        <v>2</v>
      </c>
      <c r="C6" s="4">
        <v>826</v>
      </c>
      <c r="D6" s="4">
        <v>732</v>
      </c>
      <c r="E6" s="5">
        <v>0.8861985472154964</v>
      </c>
      <c r="F6" s="4">
        <v>592</v>
      </c>
      <c r="G6" s="5">
        <v>0.7167070217917676</v>
      </c>
      <c r="H6" s="6" t="s">
        <v>32</v>
      </c>
      <c r="I6" s="19"/>
      <c r="J6" s="19"/>
      <c r="K6" s="13"/>
      <c r="L6" s="13"/>
    </row>
    <row r="7" spans="1:12" x14ac:dyDescent="0.25">
      <c r="A7" s="159"/>
      <c r="B7" s="7" t="s">
        <v>48</v>
      </c>
      <c r="C7" s="4">
        <v>741</v>
      </c>
      <c r="D7" s="4">
        <v>641</v>
      </c>
      <c r="E7" s="5">
        <v>0.86504723346828605</v>
      </c>
      <c r="F7" s="4">
        <v>522</v>
      </c>
      <c r="G7" s="5">
        <v>0.70445344129554655</v>
      </c>
      <c r="H7" s="6" t="s">
        <v>32</v>
      </c>
      <c r="I7" s="19"/>
      <c r="J7" s="19"/>
      <c r="K7" s="13"/>
      <c r="L7" s="13"/>
    </row>
    <row r="8" spans="1:12" x14ac:dyDescent="0.25">
      <c r="A8" s="159"/>
      <c r="B8" s="7" t="s">
        <v>47</v>
      </c>
      <c r="C8" s="4">
        <v>649</v>
      </c>
      <c r="D8" s="4">
        <v>568</v>
      </c>
      <c r="E8" s="5">
        <v>0.87519260400616328</v>
      </c>
      <c r="F8" s="4">
        <v>450</v>
      </c>
      <c r="G8" s="5">
        <v>0.69337442218798151</v>
      </c>
      <c r="H8" s="6" t="s">
        <v>32</v>
      </c>
      <c r="I8" s="19"/>
      <c r="J8" s="19"/>
      <c r="K8" s="13"/>
      <c r="L8" s="13"/>
    </row>
    <row r="9" spans="1:12" x14ac:dyDescent="0.25">
      <c r="A9" s="160"/>
      <c r="B9" s="54" t="s">
        <v>30</v>
      </c>
      <c r="C9" s="17">
        <f>IFERROR(SUM(C4:C8), "--")</f>
        <v>3974</v>
      </c>
      <c r="D9" s="17">
        <f>IFERROR(SUM(D4:D8), "--")</f>
        <v>3417</v>
      </c>
      <c r="E9" s="102">
        <f>IFERROR(D9/C9, "--" )</f>
        <v>0.85983895319577253</v>
      </c>
      <c r="F9" s="17">
        <f>IFERROR(SUM(F4:F8), "--")</f>
        <v>2745</v>
      </c>
      <c r="G9" s="102">
        <f>IFERROR(F9/C9, "--" )</f>
        <v>0.69073980875691998</v>
      </c>
      <c r="H9" s="103" t="s">
        <v>32</v>
      </c>
      <c r="I9" s="19"/>
      <c r="J9" s="19"/>
      <c r="K9" s="13"/>
      <c r="L9" s="13"/>
    </row>
    <row r="10" spans="1:12" x14ac:dyDescent="0.25">
      <c r="A10" s="110"/>
    </row>
    <row r="11" spans="1:12" s="23"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2" t="s">
        <v>104</v>
      </c>
      <c r="B12" s="7" t="s">
        <v>0</v>
      </c>
      <c r="C12" s="4">
        <v>168</v>
      </c>
      <c r="D12" s="4">
        <v>131</v>
      </c>
      <c r="E12" s="5">
        <v>0.77976190476190477</v>
      </c>
      <c r="F12" s="4">
        <v>96</v>
      </c>
      <c r="G12" s="5">
        <v>0.5714285714285714</v>
      </c>
      <c r="H12" s="6">
        <v>2.3496183206106873</v>
      </c>
    </row>
    <row r="13" spans="1:12" x14ac:dyDescent="0.25">
      <c r="A13" s="163"/>
      <c r="B13" s="7" t="s">
        <v>1</v>
      </c>
      <c r="C13" s="4">
        <v>152</v>
      </c>
      <c r="D13" s="4">
        <v>117</v>
      </c>
      <c r="E13" s="5">
        <v>0.76973684210526316</v>
      </c>
      <c r="F13" s="4">
        <v>94</v>
      </c>
      <c r="G13" s="5">
        <v>0.61842105263157898</v>
      </c>
      <c r="H13" s="6">
        <v>2.4586206896551728</v>
      </c>
      <c r="I13" s="58"/>
    </row>
    <row r="14" spans="1:12" x14ac:dyDescent="0.25">
      <c r="A14" s="163"/>
      <c r="B14" s="7" t="s">
        <v>2</v>
      </c>
      <c r="C14" s="4">
        <v>112</v>
      </c>
      <c r="D14" s="4">
        <v>94</v>
      </c>
      <c r="E14" s="5">
        <v>0.8392857142857143</v>
      </c>
      <c r="F14" s="4">
        <v>74</v>
      </c>
      <c r="G14" s="5">
        <v>0.6607142857142857</v>
      </c>
      <c r="H14" s="6">
        <v>2.4849462365591402</v>
      </c>
      <c r="I14" s="58"/>
    </row>
    <row r="15" spans="1:12" x14ac:dyDescent="0.25">
      <c r="A15" s="163"/>
      <c r="B15" s="7" t="s">
        <v>48</v>
      </c>
      <c r="C15" s="4">
        <v>74</v>
      </c>
      <c r="D15" s="4">
        <v>59</v>
      </c>
      <c r="E15" s="5">
        <v>0.79729729729729726</v>
      </c>
      <c r="F15" s="4">
        <v>45</v>
      </c>
      <c r="G15" s="5">
        <v>0.60810810810810811</v>
      </c>
      <c r="H15" s="6">
        <v>2.3525423728813561</v>
      </c>
      <c r="I15" s="58"/>
    </row>
    <row r="16" spans="1:12" x14ac:dyDescent="0.25">
      <c r="A16" s="163"/>
      <c r="B16" s="7" t="s">
        <v>47</v>
      </c>
      <c r="C16" s="4">
        <v>116</v>
      </c>
      <c r="D16" s="4">
        <v>94</v>
      </c>
      <c r="E16" s="5">
        <v>0.81034482758620685</v>
      </c>
      <c r="F16" s="4">
        <v>77</v>
      </c>
      <c r="G16" s="5">
        <v>0.66379310344827591</v>
      </c>
      <c r="H16" s="6">
        <v>2.5771739130434783</v>
      </c>
      <c r="I16" s="58"/>
    </row>
    <row r="17" spans="1:9" x14ac:dyDescent="0.25">
      <c r="A17" s="164"/>
      <c r="B17" s="54" t="s">
        <v>30</v>
      </c>
      <c r="C17" s="17">
        <f>IFERROR(SUM(C12:C16), "--")</f>
        <v>622</v>
      </c>
      <c r="D17" s="17">
        <f>IFERROR(SUM(D12:D16), "--")</f>
        <v>495</v>
      </c>
      <c r="E17" s="102">
        <f>IFERROR(D17/C17, "--" )</f>
        <v>0.79581993569131837</v>
      </c>
      <c r="F17" s="17">
        <f>IFERROR(SUM(F12:F16), "--")</f>
        <v>386</v>
      </c>
      <c r="G17" s="102">
        <f>IFERROR(F17/C17, "--" )</f>
        <v>0.62057877813504825</v>
      </c>
      <c r="H17" s="103" t="s">
        <v>32</v>
      </c>
      <c r="I17" s="58"/>
    </row>
    <row r="18" spans="1:9" ht="15" customHeight="1" x14ac:dyDescent="0.25">
      <c r="A18" s="155" t="s">
        <v>105</v>
      </c>
      <c r="B18" s="87" t="s">
        <v>0</v>
      </c>
      <c r="C18" s="88">
        <v>119</v>
      </c>
      <c r="D18" s="88">
        <v>94</v>
      </c>
      <c r="E18" s="90">
        <v>0.78991596638655459</v>
      </c>
      <c r="F18" s="88">
        <v>70</v>
      </c>
      <c r="G18" s="90">
        <v>0.58823529411764708</v>
      </c>
      <c r="H18" s="89">
        <v>2.4326086956521742</v>
      </c>
    </row>
    <row r="19" spans="1:9" x14ac:dyDescent="0.25">
      <c r="A19" s="156"/>
      <c r="B19" s="87" t="s">
        <v>1</v>
      </c>
      <c r="C19" s="88">
        <v>90</v>
      </c>
      <c r="D19" s="88">
        <v>71</v>
      </c>
      <c r="E19" s="90">
        <v>0.78888888888888886</v>
      </c>
      <c r="F19" s="88">
        <v>52</v>
      </c>
      <c r="G19" s="90">
        <v>0.57777777777777772</v>
      </c>
      <c r="H19" s="89">
        <v>2.4492957746478874</v>
      </c>
      <c r="I19" s="58"/>
    </row>
    <row r="20" spans="1:9" x14ac:dyDescent="0.25">
      <c r="A20" s="156"/>
      <c r="B20" s="87" t="s">
        <v>2</v>
      </c>
      <c r="C20" s="88">
        <v>75</v>
      </c>
      <c r="D20" s="88">
        <v>65</v>
      </c>
      <c r="E20" s="90">
        <v>0.8666666666666667</v>
      </c>
      <c r="F20" s="88">
        <v>54</v>
      </c>
      <c r="G20" s="90">
        <v>0.72</v>
      </c>
      <c r="H20" s="89">
        <v>2.5384615384615383</v>
      </c>
      <c r="I20" s="58"/>
    </row>
    <row r="21" spans="1:9" x14ac:dyDescent="0.25">
      <c r="A21" s="156"/>
      <c r="B21" s="87" t="s">
        <v>48</v>
      </c>
      <c r="C21" s="88">
        <v>86</v>
      </c>
      <c r="D21" s="88">
        <v>70</v>
      </c>
      <c r="E21" s="90">
        <v>0.81395348837209303</v>
      </c>
      <c r="F21" s="88">
        <v>47</v>
      </c>
      <c r="G21" s="90">
        <v>0.54651162790697672</v>
      </c>
      <c r="H21" s="89">
        <v>2.2085714285714286</v>
      </c>
      <c r="I21" s="58"/>
    </row>
    <row r="22" spans="1:9" x14ac:dyDescent="0.25">
      <c r="A22" s="156"/>
      <c r="B22" s="87" t="s">
        <v>47</v>
      </c>
      <c r="C22" s="88">
        <v>51</v>
      </c>
      <c r="D22" s="88">
        <v>43</v>
      </c>
      <c r="E22" s="90">
        <v>0.84313725490196079</v>
      </c>
      <c r="F22" s="88">
        <v>25</v>
      </c>
      <c r="G22" s="90">
        <v>0.49019607843137253</v>
      </c>
      <c r="H22" s="89">
        <v>1.7744186046511627</v>
      </c>
      <c r="I22" s="58"/>
    </row>
    <row r="23" spans="1:9" x14ac:dyDescent="0.25">
      <c r="A23" s="157"/>
      <c r="B23" s="95" t="s">
        <v>30</v>
      </c>
      <c r="C23" s="107">
        <f>IFERROR(SUM(C18:C22), "--")</f>
        <v>421</v>
      </c>
      <c r="D23" s="107">
        <f>IFERROR(SUM(D18:D22), "--")</f>
        <v>343</v>
      </c>
      <c r="E23" s="109">
        <f>IFERROR(D23/C23, "--" )</f>
        <v>0.81472684085510694</v>
      </c>
      <c r="F23" s="107">
        <f>IFERROR(SUM(F18:F22), "--")</f>
        <v>248</v>
      </c>
      <c r="G23" s="109">
        <f>IFERROR(F23/C23, "--" )</f>
        <v>0.5890736342042755</v>
      </c>
      <c r="H23" s="108" t="s">
        <v>32</v>
      </c>
      <c r="I23" s="58"/>
    </row>
    <row r="24" spans="1:9" ht="15" customHeight="1" x14ac:dyDescent="0.25">
      <c r="A24" s="162" t="s">
        <v>106</v>
      </c>
      <c r="B24" s="7" t="s">
        <v>0</v>
      </c>
      <c r="C24" s="4">
        <v>70</v>
      </c>
      <c r="D24" s="4">
        <v>52</v>
      </c>
      <c r="E24" s="5">
        <v>0.74285714285714288</v>
      </c>
      <c r="F24" s="4">
        <v>37</v>
      </c>
      <c r="G24" s="5">
        <v>0.52857142857142858</v>
      </c>
      <c r="H24" s="6">
        <v>2.2134615384615381</v>
      </c>
    </row>
    <row r="25" spans="1:9" x14ac:dyDescent="0.25">
      <c r="A25" s="163"/>
      <c r="B25" s="7" t="s">
        <v>1</v>
      </c>
      <c r="C25" s="4">
        <v>21</v>
      </c>
      <c r="D25" s="4">
        <v>15</v>
      </c>
      <c r="E25" s="5">
        <v>0.7142857142857143</v>
      </c>
      <c r="F25" s="4">
        <v>11</v>
      </c>
      <c r="G25" s="5">
        <v>0.52380952380952384</v>
      </c>
      <c r="H25" s="6">
        <v>2.2000000000000002</v>
      </c>
      <c r="I25" s="58"/>
    </row>
    <row r="26" spans="1:9" x14ac:dyDescent="0.25">
      <c r="A26" s="163"/>
      <c r="B26" s="7" t="s">
        <v>2</v>
      </c>
      <c r="C26" s="4">
        <v>27</v>
      </c>
      <c r="D26" s="4">
        <v>24</v>
      </c>
      <c r="E26" s="5">
        <v>0.88888888888888884</v>
      </c>
      <c r="F26" s="4">
        <v>19</v>
      </c>
      <c r="G26" s="5">
        <v>0.70370370370370372</v>
      </c>
      <c r="H26" s="6">
        <v>2.3916666666666666</v>
      </c>
      <c r="I26" s="58"/>
    </row>
    <row r="27" spans="1:9" x14ac:dyDescent="0.25">
      <c r="A27" s="163"/>
      <c r="B27" s="7" t="s">
        <v>48</v>
      </c>
      <c r="C27" s="4">
        <v>18</v>
      </c>
      <c r="D27" s="4">
        <v>16</v>
      </c>
      <c r="E27" s="5">
        <v>0.88888888888888884</v>
      </c>
      <c r="F27" s="4">
        <v>13</v>
      </c>
      <c r="G27" s="5">
        <v>0.72222222222222221</v>
      </c>
      <c r="H27" s="6">
        <v>2.875</v>
      </c>
      <c r="I27" s="58"/>
    </row>
    <row r="28" spans="1:9" x14ac:dyDescent="0.25">
      <c r="A28" s="163"/>
      <c r="B28" s="7" t="s">
        <v>47</v>
      </c>
      <c r="C28" s="4">
        <v>26</v>
      </c>
      <c r="D28" s="4">
        <v>24</v>
      </c>
      <c r="E28" s="5">
        <v>0.92307692307692313</v>
      </c>
      <c r="F28" s="4">
        <v>24</v>
      </c>
      <c r="G28" s="5">
        <v>0.92307692307692313</v>
      </c>
      <c r="H28" s="6">
        <v>3.4708333333333332</v>
      </c>
      <c r="I28" s="58"/>
    </row>
    <row r="29" spans="1:9" x14ac:dyDescent="0.25">
      <c r="A29" s="164"/>
      <c r="B29" s="54" t="s">
        <v>30</v>
      </c>
      <c r="C29" s="17">
        <f>IFERROR(SUM(C24:C28), "--")</f>
        <v>162</v>
      </c>
      <c r="D29" s="17">
        <f>IFERROR(SUM(D24:D28), "--")</f>
        <v>131</v>
      </c>
      <c r="E29" s="102">
        <f>IFERROR(D29/C29, "--" )</f>
        <v>0.80864197530864201</v>
      </c>
      <c r="F29" s="17">
        <f>IFERROR(SUM(F24:F28), "--")</f>
        <v>104</v>
      </c>
      <c r="G29" s="102">
        <f>IFERROR(F29/C29, "--" )</f>
        <v>0.64197530864197527</v>
      </c>
      <c r="H29" s="103" t="s">
        <v>32</v>
      </c>
      <c r="I29" s="58"/>
    </row>
    <row r="30" spans="1:9" ht="15" customHeight="1" x14ac:dyDescent="0.25">
      <c r="A30" s="155" t="s">
        <v>107</v>
      </c>
      <c r="B30" s="87" t="s">
        <v>0</v>
      </c>
      <c r="C30" s="88">
        <v>347</v>
      </c>
      <c r="D30" s="88">
        <v>314</v>
      </c>
      <c r="E30" s="90">
        <v>0.90489913544668588</v>
      </c>
      <c r="F30" s="88">
        <v>264</v>
      </c>
      <c r="G30" s="90">
        <v>0.76080691642651299</v>
      </c>
      <c r="H30" s="89">
        <v>2.662379421221865</v>
      </c>
    </row>
    <row r="31" spans="1:9" x14ac:dyDescent="0.25">
      <c r="A31" s="156"/>
      <c r="B31" s="87" t="s">
        <v>1</v>
      </c>
      <c r="C31" s="88">
        <v>270</v>
      </c>
      <c r="D31" s="88">
        <v>228</v>
      </c>
      <c r="E31" s="90">
        <v>0.84444444444444444</v>
      </c>
      <c r="F31" s="88">
        <v>185</v>
      </c>
      <c r="G31" s="90">
        <v>0.68518518518518523</v>
      </c>
      <c r="H31" s="89">
        <v>2.5296460176991156</v>
      </c>
      <c r="I31" s="58"/>
    </row>
    <row r="32" spans="1:9" x14ac:dyDescent="0.25">
      <c r="A32" s="156"/>
      <c r="B32" s="87" t="s">
        <v>2</v>
      </c>
      <c r="C32" s="88">
        <v>291</v>
      </c>
      <c r="D32" s="88">
        <v>263</v>
      </c>
      <c r="E32" s="90">
        <v>0.90378006872852235</v>
      </c>
      <c r="F32" s="88">
        <v>225</v>
      </c>
      <c r="G32" s="90">
        <v>0.77319587628865982</v>
      </c>
      <c r="H32" s="89">
        <v>2.6496153846153847</v>
      </c>
      <c r="I32" s="58"/>
    </row>
    <row r="33" spans="1:9" x14ac:dyDescent="0.25">
      <c r="A33" s="156"/>
      <c r="B33" s="87" t="s">
        <v>48</v>
      </c>
      <c r="C33" s="88">
        <v>253</v>
      </c>
      <c r="D33" s="88">
        <v>226</v>
      </c>
      <c r="E33" s="90">
        <v>0.89328063241106714</v>
      </c>
      <c r="F33" s="88">
        <v>190</v>
      </c>
      <c r="G33" s="90">
        <v>0.75098814229249011</v>
      </c>
      <c r="H33" s="89">
        <v>2.8238738738738736</v>
      </c>
      <c r="I33" s="58"/>
    </row>
    <row r="34" spans="1:9" x14ac:dyDescent="0.25">
      <c r="A34" s="156"/>
      <c r="B34" s="87" t="s">
        <v>47</v>
      </c>
      <c r="C34" s="88">
        <v>177</v>
      </c>
      <c r="D34" s="88">
        <v>152</v>
      </c>
      <c r="E34" s="90">
        <v>0.85875706214689262</v>
      </c>
      <c r="F34" s="88">
        <v>126</v>
      </c>
      <c r="G34" s="90">
        <v>0.71186440677966101</v>
      </c>
      <c r="H34" s="89">
        <v>2.7126666666666668</v>
      </c>
      <c r="I34" s="58"/>
    </row>
    <row r="35" spans="1:9" x14ac:dyDescent="0.25">
      <c r="A35" s="157"/>
      <c r="B35" s="95" t="s">
        <v>30</v>
      </c>
      <c r="C35" s="107">
        <f>IFERROR(SUM(C30:C34), "--")</f>
        <v>1338</v>
      </c>
      <c r="D35" s="107">
        <f>IFERROR(SUM(D30:D34), "--")</f>
        <v>1183</v>
      </c>
      <c r="E35" s="109">
        <f>IFERROR(D35/C35, "--" )</f>
        <v>0.88415545590433486</v>
      </c>
      <c r="F35" s="107">
        <f>IFERROR(SUM(F30:F34), "--")</f>
        <v>990</v>
      </c>
      <c r="G35" s="109">
        <f>IFERROR(F35/C35, "--" )</f>
        <v>0.73991031390134532</v>
      </c>
      <c r="H35" s="108" t="s">
        <v>32</v>
      </c>
      <c r="I35" s="58"/>
    </row>
    <row r="36" spans="1:9" ht="15" customHeight="1" x14ac:dyDescent="0.25">
      <c r="A36" s="162" t="s">
        <v>108</v>
      </c>
      <c r="B36" s="7" t="s">
        <v>0</v>
      </c>
      <c r="C36" s="4">
        <v>151</v>
      </c>
      <c r="D36" s="4">
        <v>122</v>
      </c>
      <c r="E36" s="5">
        <v>0.80794701986754969</v>
      </c>
      <c r="F36" s="4">
        <v>92</v>
      </c>
      <c r="G36" s="5">
        <v>0.60927152317880795</v>
      </c>
      <c r="H36" s="6">
        <v>2.2288135593220337</v>
      </c>
    </row>
    <row r="37" spans="1:9" x14ac:dyDescent="0.25">
      <c r="A37" s="163"/>
      <c r="B37" s="7" t="s">
        <v>1</v>
      </c>
      <c r="C37" s="4">
        <v>169</v>
      </c>
      <c r="D37" s="4">
        <v>143</v>
      </c>
      <c r="E37" s="5">
        <v>0.84615384615384615</v>
      </c>
      <c r="F37" s="4">
        <v>115</v>
      </c>
      <c r="G37" s="5">
        <v>0.68047337278106512</v>
      </c>
      <c r="H37" s="6">
        <v>2.536428571428571</v>
      </c>
      <c r="I37" s="58"/>
    </row>
    <row r="38" spans="1:9" x14ac:dyDescent="0.25">
      <c r="A38" s="163"/>
      <c r="B38" s="7" t="s">
        <v>2</v>
      </c>
      <c r="C38" s="4">
        <v>178</v>
      </c>
      <c r="D38" s="4">
        <v>154</v>
      </c>
      <c r="E38" s="5">
        <v>0.8651685393258427</v>
      </c>
      <c r="F38" s="4">
        <v>105</v>
      </c>
      <c r="G38" s="5">
        <v>0.5898876404494382</v>
      </c>
      <c r="H38" s="6">
        <v>2.1480263157894739</v>
      </c>
      <c r="I38" s="58"/>
    </row>
    <row r="39" spans="1:9" x14ac:dyDescent="0.25">
      <c r="A39" s="163"/>
      <c r="B39" s="7" t="s">
        <v>48</v>
      </c>
      <c r="C39" s="4">
        <v>163</v>
      </c>
      <c r="D39" s="4">
        <v>140</v>
      </c>
      <c r="E39" s="5">
        <v>0.85889570552147243</v>
      </c>
      <c r="F39" s="4">
        <v>121</v>
      </c>
      <c r="G39" s="5">
        <v>0.74233128834355833</v>
      </c>
      <c r="H39" s="6">
        <v>2.7717391304347827</v>
      </c>
      <c r="I39" s="58"/>
    </row>
    <row r="40" spans="1:9" x14ac:dyDescent="0.25">
      <c r="A40" s="163"/>
      <c r="B40" s="7" t="s">
        <v>47</v>
      </c>
      <c r="C40" s="4">
        <v>154</v>
      </c>
      <c r="D40" s="4">
        <v>134</v>
      </c>
      <c r="E40" s="5">
        <v>0.87012987012987009</v>
      </c>
      <c r="F40" s="4">
        <v>100</v>
      </c>
      <c r="G40" s="5">
        <v>0.64935064935064934</v>
      </c>
      <c r="H40" s="6">
        <v>2.4702290076335878</v>
      </c>
      <c r="I40" s="58"/>
    </row>
    <row r="41" spans="1:9" x14ac:dyDescent="0.25">
      <c r="A41" s="164"/>
      <c r="B41" s="54" t="s">
        <v>30</v>
      </c>
      <c r="C41" s="17">
        <f>IFERROR(SUM(C36:C40), "--")</f>
        <v>815</v>
      </c>
      <c r="D41" s="17">
        <f>IFERROR(SUM(D36:D40), "--")</f>
        <v>693</v>
      </c>
      <c r="E41" s="102">
        <f>IFERROR(D41/C41, "--" )</f>
        <v>0.85030674846625764</v>
      </c>
      <c r="F41" s="17">
        <f>IFERROR(SUM(F36:F40), "--")</f>
        <v>533</v>
      </c>
      <c r="G41" s="102">
        <f>IFERROR(F41/C41, "--" )</f>
        <v>0.65398773006134969</v>
      </c>
      <c r="H41" s="103" t="s">
        <v>32</v>
      </c>
      <c r="I41" s="58"/>
    </row>
    <row r="42" spans="1:9" ht="15" customHeight="1" x14ac:dyDescent="0.25">
      <c r="A42" s="155" t="s">
        <v>109</v>
      </c>
      <c r="B42" s="87" t="s">
        <v>0</v>
      </c>
      <c r="C42" s="88">
        <v>37</v>
      </c>
      <c r="D42" s="88">
        <v>33</v>
      </c>
      <c r="E42" s="90">
        <v>0.89189189189189189</v>
      </c>
      <c r="F42" s="88">
        <v>27</v>
      </c>
      <c r="G42" s="90">
        <v>0.72972972972972971</v>
      </c>
      <c r="H42" s="89">
        <v>2.5968750000000003</v>
      </c>
    </row>
    <row r="43" spans="1:9" x14ac:dyDescent="0.25">
      <c r="A43" s="156"/>
      <c r="B43" s="87" t="s">
        <v>1</v>
      </c>
      <c r="C43" s="88">
        <v>36</v>
      </c>
      <c r="D43" s="88">
        <v>33</v>
      </c>
      <c r="E43" s="90">
        <v>0.91666666666666663</v>
      </c>
      <c r="F43" s="88">
        <v>28</v>
      </c>
      <c r="G43" s="90">
        <v>0.77777777777777779</v>
      </c>
      <c r="H43" s="89">
        <v>2.6843750000000002</v>
      </c>
      <c r="I43" s="58"/>
    </row>
    <row r="44" spans="1:9" x14ac:dyDescent="0.25">
      <c r="A44" s="156"/>
      <c r="B44" s="87" t="s">
        <v>2</v>
      </c>
      <c r="C44" s="88">
        <v>64</v>
      </c>
      <c r="D44" s="88">
        <v>59</v>
      </c>
      <c r="E44" s="90">
        <v>0.921875</v>
      </c>
      <c r="F44" s="88">
        <v>46</v>
      </c>
      <c r="G44" s="90">
        <v>0.71875</v>
      </c>
      <c r="H44" s="89">
        <v>2.3881355932203387</v>
      </c>
      <c r="I44" s="58"/>
    </row>
    <row r="45" spans="1:9" x14ac:dyDescent="0.25">
      <c r="A45" s="156"/>
      <c r="B45" s="87" t="s">
        <v>48</v>
      </c>
      <c r="C45" s="88">
        <v>58</v>
      </c>
      <c r="D45" s="88">
        <v>49</v>
      </c>
      <c r="E45" s="90">
        <v>0.84482758620689657</v>
      </c>
      <c r="F45" s="88">
        <v>33</v>
      </c>
      <c r="G45" s="90">
        <v>0.56896551724137934</v>
      </c>
      <c r="H45" s="89">
        <v>1.9020408163265308</v>
      </c>
      <c r="I45" s="58"/>
    </row>
    <row r="46" spans="1:9" x14ac:dyDescent="0.25">
      <c r="A46" s="156"/>
      <c r="B46" s="87" t="s">
        <v>47</v>
      </c>
      <c r="C46" s="88">
        <v>32</v>
      </c>
      <c r="D46" s="88">
        <v>31</v>
      </c>
      <c r="E46" s="90">
        <v>0.96875</v>
      </c>
      <c r="F46" s="88">
        <v>26</v>
      </c>
      <c r="G46" s="90">
        <v>0.8125</v>
      </c>
      <c r="H46" s="89">
        <v>2.7774193548387096</v>
      </c>
      <c r="I46" s="58"/>
    </row>
    <row r="47" spans="1:9" x14ac:dyDescent="0.25">
      <c r="A47" s="157"/>
      <c r="B47" s="95" t="s">
        <v>30</v>
      </c>
      <c r="C47" s="107">
        <f>IFERROR(SUM(C42:C46), "--")</f>
        <v>227</v>
      </c>
      <c r="D47" s="107">
        <f>IFERROR(SUM(D42:D46), "--")</f>
        <v>205</v>
      </c>
      <c r="E47" s="109">
        <f>IFERROR(D47/C47, "--" )</f>
        <v>0.90308370044052866</v>
      </c>
      <c r="F47" s="107">
        <f>IFERROR(SUM(F42:F46), "--")</f>
        <v>160</v>
      </c>
      <c r="G47" s="109">
        <f>IFERROR(F47/C47, "--" )</f>
        <v>0.70484581497797361</v>
      </c>
      <c r="H47" s="108" t="s">
        <v>32</v>
      </c>
      <c r="I47" s="58"/>
    </row>
    <row r="48" spans="1:9" ht="15" customHeight="1" x14ac:dyDescent="0.25">
      <c r="A48" s="161" t="s">
        <v>110</v>
      </c>
      <c r="B48" s="7" t="s">
        <v>0</v>
      </c>
      <c r="C48" s="117" t="s">
        <v>32</v>
      </c>
      <c r="D48" s="117" t="s">
        <v>32</v>
      </c>
      <c r="E48" s="52" t="s">
        <v>32</v>
      </c>
      <c r="F48" s="117" t="s">
        <v>32</v>
      </c>
      <c r="G48" s="52" t="s">
        <v>32</v>
      </c>
      <c r="H48" s="117" t="s">
        <v>32</v>
      </c>
    </row>
    <row r="49" spans="1:8" x14ac:dyDescent="0.25">
      <c r="A49" s="161"/>
      <c r="B49" s="7" t="s">
        <v>1</v>
      </c>
      <c r="C49" s="116" t="s">
        <v>32</v>
      </c>
      <c r="D49" s="116" t="s">
        <v>32</v>
      </c>
      <c r="E49" s="118" t="s">
        <v>32</v>
      </c>
      <c r="F49" s="116" t="s">
        <v>32</v>
      </c>
      <c r="G49" s="118" t="s">
        <v>32</v>
      </c>
      <c r="H49" s="119" t="s">
        <v>32</v>
      </c>
    </row>
    <row r="50" spans="1:8" x14ac:dyDescent="0.25">
      <c r="A50" s="161"/>
      <c r="B50" s="7" t="s">
        <v>2</v>
      </c>
      <c r="C50" s="116" t="s">
        <v>32</v>
      </c>
      <c r="D50" s="116" t="s">
        <v>32</v>
      </c>
      <c r="E50" s="118" t="s">
        <v>32</v>
      </c>
      <c r="F50" s="116" t="s">
        <v>32</v>
      </c>
      <c r="G50" s="118" t="s">
        <v>32</v>
      </c>
      <c r="H50" s="119" t="s">
        <v>32</v>
      </c>
    </row>
    <row r="51" spans="1:8" x14ac:dyDescent="0.25">
      <c r="A51" s="161"/>
      <c r="B51" s="7" t="s">
        <v>48</v>
      </c>
      <c r="C51" s="116" t="s">
        <v>32</v>
      </c>
      <c r="D51" s="116" t="s">
        <v>32</v>
      </c>
      <c r="E51" s="118" t="s">
        <v>32</v>
      </c>
      <c r="F51" s="116" t="s">
        <v>32</v>
      </c>
      <c r="G51" s="118" t="s">
        <v>32</v>
      </c>
      <c r="H51" s="119" t="s">
        <v>32</v>
      </c>
    </row>
    <row r="52" spans="1:8" x14ac:dyDescent="0.25">
      <c r="A52" s="161"/>
      <c r="B52" s="7" t="s">
        <v>47</v>
      </c>
      <c r="C52" s="4">
        <v>21</v>
      </c>
      <c r="D52" s="4">
        <v>21</v>
      </c>
      <c r="E52" s="5">
        <v>1</v>
      </c>
      <c r="F52" s="4">
        <v>19</v>
      </c>
      <c r="G52" s="5">
        <v>0.90476190476190477</v>
      </c>
      <c r="H52" s="6">
        <v>2.99</v>
      </c>
    </row>
    <row r="53" spans="1:8" x14ac:dyDescent="0.25">
      <c r="A53" s="161"/>
      <c r="B53" s="54" t="s">
        <v>30</v>
      </c>
      <c r="C53" s="17">
        <f>IFERROR(SUM(C48:C52), "--")</f>
        <v>21</v>
      </c>
      <c r="D53" s="17">
        <f>IFERROR(SUM(D48:D52), "--")</f>
        <v>21</v>
      </c>
      <c r="E53" s="102">
        <f>IFERROR(D53/C53, "--" )</f>
        <v>1</v>
      </c>
      <c r="F53" s="17">
        <f>IFERROR(SUM(F48:F52), "--")</f>
        <v>19</v>
      </c>
      <c r="G53" s="102">
        <f>IFERROR(F53/C53, "--" )</f>
        <v>0.90476190476190477</v>
      </c>
      <c r="H53" s="103" t="s">
        <v>32</v>
      </c>
    </row>
    <row r="54" spans="1:8" x14ac:dyDescent="0.25">
      <c r="A54" s="155" t="s">
        <v>111</v>
      </c>
      <c r="B54" s="87" t="s">
        <v>0</v>
      </c>
      <c r="C54" s="88">
        <v>31</v>
      </c>
      <c r="D54" s="88">
        <v>28</v>
      </c>
      <c r="E54" s="90">
        <v>0.90322580645161288</v>
      </c>
      <c r="F54" s="88">
        <v>24</v>
      </c>
      <c r="G54" s="90">
        <v>0.77419354838709675</v>
      </c>
      <c r="H54" s="89">
        <v>2.9285714285714284</v>
      </c>
    </row>
    <row r="55" spans="1:8" x14ac:dyDescent="0.25">
      <c r="A55" s="156"/>
      <c r="B55" s="87" t="s">
        <v>1</v>
      </c>
      <c r="C55" s="113" t="s">
        <v>32</v>
      </c>
      <c r="D55" s="113" t="s">
        <v>32</v>
      </c>
      <c r="E55" s="114" t="s">
        <v>32</v>
      </c>
      <c r="F55" s="113" t="s">
        <v>32</v>
      </c>
      <c r="G55" s="114" t="s">
        <v>32</v>
      </c>
      <c r="H55" s="115" t="s">
        <v>32</v>
      </c>
    </row>
    <row r="56" spans="1:8" x14ac:dyDescent="0.25">
      <c r="A56" s="156"/>
      <c r="B56" s="87" t="s">
        <v>2</v>
      </c>
      <c r="C56" s="88">
        <v>37</v>
      </c>
      <c r="D56" s="88">
        <v>35</v>
      </c>
      <c r="E56" s="90">
        <v>0.94594594594594594</v>
      </c>
      <c r="F56" s="88">
        <v>31</v>
      </c>
      <c r="G56" s="90">
        <v>0.83783783783783783</v>
      </c>
      <c r="H56" s="89">
        <v>2.7371428571428575</v>
      </c>
    </row>
    <row r="57" spans="1:8" x14ac:dyDescent="0.25">
      <c r="A57" s="156"/>
      <c r="B57" s="87" t="s">
        <v>48</v>
      </c>
      <c r="C57" s="88">
        <v>34</v>
      </c>
      <c r="D57" s="88">
        <v>30</v>
      </c>
      <c r="E57" s="90">
        <v>0.88235294117647056</v>
      </c>
      <c r="F57" s="88">
        <v>23</v>
      </c>
      <c r="G57" s="90">
        <v>0.67647058823529416</v>
      </c>
      <c r="H57" s="89">
        <v>2.61</v>
      </c>
    </row>
    <row r="58" spans="1:8" x14ac:dyDescent="0.25">
      <c r="A58" s="156"/>
      <c r="B58" s="87" t="s">
        <v>47</v>
      </c>
      <c r="C58" s="88">
        <v>18</v>
      </c>
      <c r="D58" s="88">
        <v>16</v>
      </c>
      <c r="E58" s="90">
        <v>0.88888888888888884</v>
      </c>
      <c r="F58" s="88">
        <v>11</v>
      </c>
      <c r="G58" s="90">
        <v>0.61111111111111116</v>
      </c>
      <c r="H58" s="89">
        <v>2.4500000000000002</v>
      </c>
    </row>
    <row r="59" spans="1:8" x14ac:dyDescent="0.25">
      <c r="A59" s="157"/>
      <c r="B59" s="95" t="s">
        <v>30</v>
      </c>
      <c r="C59" s="107">
        <f>IFERROR(SUM(C54:C58), "--")</f>
        <v>120</v>
      </c>
      <c r="D59" s="107">
        <f>IFERROR(SUM(D54:D58), "--")</f>
        <v>109</v>
      </c>
      <c r="E59" s="109">
        <f>IFERROR(D59/C59, "--" )</f>
        <v>0.90833333333333333</v>
      </c>
      <c r="F59" s="107">
        <f>IFERROR(SUM(F54:F58), "--")</f>
        <v>89</v>
      </c>
      <c r="G59" s="109">
        <f>IFERROR(F59/C59, "--" )</f>
        <v>0.7416666666666667</v>
      </c>
      <c r="H59" s="108" t="s">
        <v>32</v>
      </c>
    </row>
    <row r="60" spans="1:8" x14ac:dyDescent="0.25">
      <c r="A60" s="162" t="s">
        <v>112</v>
      </c>
      <c r="B60" s="7" t="s">
        <v>0</v>
      </c>
      <c r="C60" s="4">
        <v>23</v>
      </c>
      <c r="D60" s="4">
        <v>22</v>
      </c>
      <c r="E60" s="5">
        <v>0.95652173913043481</v>
      </c>
      <c r="F60" s="4">
        <v>17</v>
      </c>
      <c r="G60" s="5">
        <v>0.73913043478260865</v>
      </c>
      <c r="H60" s="6">
        <v>2.6363636363636362</v>
      </c>
    </row>
    <row r="61" spans="1:8" x14ac:dyDescent="0.25">
      <c r="A61" s="163"/>
      <c r="B61" s="7" t="s">
        <v>1</v>
      </c>
      <c r="C61" s="4">
        <v>15</v>
      </c>
      <c r="D61" s="4">
        <v>14</v>
      </c>
      <c r="E61" s="5">
        <v>0.93333333333333335</v>
      </c>
      <c r="F61" s="4">
        <v>13</v>
      </c>
      <c r="G61" s="5">
        <v>0.8666666666666667</v>
      </c>
      <c r="H61" s="6">
        <v>3.2857142857142856</v>
      </c>
    </row>
    <row r="62" spans="1:8" x14ac:dyDescent="0.25">
      <c r="A62" s="163"/>
      <c r="B62" s="7" t="s">
        <v>2</v>
      </c>
      <c r="C62" s="116" t="s">
        <v>32</v>
      </c>
      <c r="D62" s="4" t="s">
        <v>32</v>
      </c>
      <c r="E62" s="5" t="s">
        <v>32</v>
      </c>
      <c r="F62" s="4" t="s">
        <v>32</v>
      </c>
      <c r="G62" s="5" t="s">
        <v>32</v>
      </c>
      <c r="H62" s="6">
        <v>2.3916666666666666</v>
      </c>
    </row>
    <row r="63" spans="1:8" x14ac:dyDescent="0.25">
      <c r="A63" s="163"/>
      <c r="B63" s="7" t="s">
        <v>48</v>
      </c>
      <c r="C63" s="116" t="s">
        <v>32</v>
      </c>
      <c r="D63" s="4" t="s">
        <v>32</v>
      </c>
      <c r="E63" s="5" t="s">
        <v>32</v>
      </c>
      <c r="F63" s="4" t="s">
        <v>32</v>
      </c>
      <c r="G63" s="5" t="s">
        <v>32</v>
      </c>
      <c r="H63" s="6">
        <v>2.875</v>
      </c>
    </row>
    <row r="64" spans="1:8" x14ac:dyDescent="0.25">
      <c r="A64" s="163"/>
      <c r="B64" s="7" t="s">
        <v>47</v>
      </c>
      <c r="C64" s="116" t="s">
        <v>32</v>
      </c>
      <c r="D64" s="4" t="s">
        <v>32</v>
      </c>
      <c r="E64" s="5" t="s">
        <v>32</v>
      </c>
      <c r="F64" s="4" t="s">
        <v>32</v>
      </c>
      <c r="G64" s="5" t="s">
        <v>32</v>
      </c>
      <c r="H64" s="6">
        <v>3.4708333333333332</v>
      </c>
    </row>
    <row r="65" spans="1:8" x14ac:dyDescent="0.25">
      <c r="A65" s="164"/>
      <c r="B65" s="54" t="s">
        <v>30</v>
      </c>
      <c r="C65" s="17">
        <f>IFERROR(SUM(C60:C64), "--")</f>
        <v>38</v>
      </c>
      <c r="D65" s="17">
        <f>IFERROR(SUM(D60:D64), "--")</f>
        <v>36</v>
      </c>
      <c r="E65" s="102">
        <f>IFERROR(D65/C65, "--" )</f>
        <v>0.94736842105263153</v>
      </c>
      <c r="F65" s="17">
        <f>IFERROR(SUM(F60:F64), "--")</f>
        <v>30</v>
      </c>
      <c r="G65" s="102">
        <f>IFERROR(F65/C65, "--" )</f>
        <v>0.78947368421052633</v>
      </c>
      <c r="H65" s="103" t="s">
        <v>32</v>
      </c>
    </row>
    <row r="66" spans="1:8" x14ac:dyDescent="0.25">
      <c r="A66" s="155" t="s">
        <v>113</v>
      </c>
      <c r="B66" s="87" t="s">
        <v>0</v>
      </c>
      <c r="C66" s="88" t="s">
        <v>32</v>
      </c>
      <c r="D66" s="88" t="s">
        <v>32</v>
      </c>
      <c r="E66" s="90" t="s">
        <v>32</v>
      </c>
      <c r="F66" s="88" t="s">
        <v>32</v>
      </c>
      <c r="G66" s="90" t="s">
        <v>32</v>
      </c>
      <c r="H66" s="89" t="s">
        <v>32</v>
      </c>
    </row>
    <row r="67" spans="1:8" x14ac:dyDescent="0.25">
      <c r="A67" s="156"/>
      <c r="B67" s="87" t="s">
        <v>1</v>
      </c>
      <c r="C67" s="88" t="s">
        <v>32</v>
      </c>
      <c r="D67" s="88" t="s">
        <v>32</v>
      </c>
      <c r="E67" s="90" t="s">
        <v>32</v>
      </c>
      <c r="F67" s="88" t="s">
        <v>32</v>
      </c>
      <c r="G67" s="90" t="s">
        <v>32</v>
      </c>
      <c r="H67" s="89" t="s">
        <v>32</v>
      </c>
    </row>
    <row r="68" spans="1:8" x14ac:dyDescent="0.25">
      <c r="A68" s="156"/>
      <c r="B68" s="87" t="s">
        <v>2</v>
      </c>
      <c r="C68" s="88" t="s">
        <v>32</v>
      </c>
      <c r="D68" s="88" t="s">
        <v>32</v>
      </c>
      <c r="E68" s="90" t="s">
        <v>32</v>
      </c>
      <c r="F68" s="88" t="s">
        <v>32</v>
      </c>
      <c r="G68" s="90" t="s">
        <v>32</v>
      </c>
      <c r="H68" s="89" t="s">
        <v>32</v>
      </c>
    </row>
    <row r="69" spans="1:8" x14ac:dyDescent="0.25">
      <c r="A69" s="156"/>
      <c r="B69" s="87" t="s">
        <v>48</v>
      </c>
      <c r="C69" s="88">
        <v>37</v>
      </c>
      <c r="D69" s="88">
        <v>36</v>
      </c>
      <c r="E69" s="90">
        <v>0.97297297297297303</v>
      </c>
      <c r="F69" s="88">
        <v>36</v>
      </c>
      <c r="G69" s="90">
        <v>0.97297297297297303</v>
      </c>
      <c r="H69" s="89">
        <v>3.75</v>
      </c>
    </row>
    <row r="70" spans="1:8" x14ac:dyDescent="0.25">
      <c r="A70" s="156"/>
      <c r="B70" s="87" t="s">
        <v>47</v>
      </c>
      <c r="C70" s="88">
        <v>37</v>
      </c>
      <c r="D70" s="88">
        <v>36</v>
      </c>
      <c r="E70" s="90">
        <v>0.97297297297297303</v>
      </c>
      <c r="F70" s="88">
        <v>25</v>
      </c>
      <c r="G70" s="90">
        <v>0.67567567567567566</v>
      </c>
      <c r="H70" s="89">
        <v>2.4857142857142858</v>
      </c>
    </row>
    <row r="71" spans="1:8" x14ac:dyDescent="0.25">
      <c r="A71" s="157"/>
      <c r="B71" s="95" t="s">
        <v>30</v>
      </c>
      <c r="C71" s="107">
        <f>IFERROR(SUM(C66:C70), "--")</f>
        <v>74</v>
      </c>
      <c r="D71" s="107">
        <f>IFERROR(SUM(D66:D70), "--")</f>
        <v>72</v>
      </c>
      <c r="E71" s="109">
        <f>IFERROR(D71/C71, "--" )</f>
        <v>0.97297297297297303</v>
      </c>
      <c r="F71" s="107">
        <f>IFERROR(SUM(F66:F70), "--")</f>
        <v>61</v>
      </c>
      <c r="G71" s="109">
        <f>IFERROR(F71/C71, "--" )</f>
        <v>0.82432432432432434</v>
      </c>
      <c r="H71" s="108" t="s">
        <v>32</v>
      </c>
    </row>
    <row r="72" spans="1:8" x14ac:dyDescent="0.25">
      <c r="A72" s="162" t="s">
        <v>114</v>
      </c>
      <c r="B72" s="7" t="s">
        <v>0</v>
      </c>
      <c r="C72" s="4" t="s">
        <v>32</v>
      </c>
      <c r="D72" s="4" t="s">
        <v>32</v>
      </c>
      <c r="E72" s="5" t="s">
        <v>32</v>
      </c>
      <c r="F72" s="4" t="s">
        <v>32</v>
      </c>
      <c r="G72" s="5" t="s">
        <v>32</v>
      </c>
      <c r="H72" s="6" t="s">
        <v>32</v>
      </c>
    </row>
    <row r="73" spans="1:8" x14ac:dyDescent="0.25">
      <c r="A73" s="163"/>
      <c r="B73" s="7" t="s">
        <v>1</v>
      </c>
      <c r="C73" s="4" t="s">
        <v>32</v>
      </c>
      <c r="D73" s="4" t="s">
        <v>32</v>
      </c>
      <c r="E73" s="5" t="s">
        <v>32</v>
      </c>
      <c r="F73" s="4" t="s">
        <v>32</v>
      </c>
      <c r="G73" s="5" t="s">
        <v>32</v>
      </c>
      <c r="H73" s="6" t="s">
        <v>32</v>
      </c>
    </row>
    <row r="74" spans="1:8" x14ac:dyDescent="0.25">
      <c r="A74" s="163"/>
      <c r="B74" s="7" t="s">
        <v>2</v>
      </c>
      <c r="C74" s="4">
        <v>17</v>
      </c>
      <c r="D74" s="4">
        <v>16</v>
      </c>
      <c r="E74" s="5">
        <v>0.94117647058823528</v>
      </c>
      <c r="F74" s="4">
        <v>16</v>
      </c>
      <c r="G74" s="5">
        <v>0.94117647058823528</v>
      </c>
      <c r="H74" s="6">
        <v>3.6875</v>
      </c>
    </row>
    <row r="75" spans="1:8" x14ac:dyDescent="0.25">
      <c r="A75" s="163"/>
      <c r="B75" s="7" t="s">
        <v>48</v>
      </c>
      <c r="C75" s="4" t="s">
        <v>32</v>
      </c>
      <c r="D75" s="4" t="s">
        <v>32</v>
      </c>
      <c r="E75" s="5" t="s">
        <v>32</v>
      </c>
      <c r="F75" s="4" t="s">
        <v>32</v>
      </c>
      <c r="G75" s="5" t="s">
        <v>32</v>
      </c>
      <c r="H75" s="6" t="s">
        <v>32</v>
      </c>
    </row>
    <row r="76" spans="1:8" x14ac:dyDescent="0.25">
      <c r="A76" s="163"/>
      <c r="B76" s="7" t="s">
        <v>47</v>
      </c>
      <c r="C76" s="4" t="s">
        <v>32</v>
      </c>
      <c r="D76" s="4" t="s">
        <v>32</v>
      </c>
      <c r="E76" s="5" t="s">
        <v>32</v>
      </c>
      <c r="F76" s="4" t="s">
        <v>32</v>
      </c>
      <c r="G76" s="5" t="s">
        <v>32</v>
      </c>
      <c r="H76" s="6" t="s">
        <v>32</v>
      </c>
    </row>
    <row r="77" spans="1:8" x14ac:dyDescent="0.25">
      <c r="A77" s="164"/>
      <c r="B77" s="54" t="s">
        <v>30</v>
      </c>
      <c r="C77" s="17">
        <f>IFERROR(SUM(C72:C76), "--")</f>
        <v>17</v>
      </c>
      <c r="D77" s="17">
        <f>IFERROR(SUM(D72:D76), "--")</f>
        <v>16</v>
      </c>
      <c r="E77" s="102">
        <f>IFERROR(D77/C77, "--" )</f>
        <v>0.94117647058823528</v>
      </c>
      <c r="F77" s="17">
        <f>IFERROR(SUM(F72:F76), "--")</f>
        <v>16</v>
      </c>
      <c r="G77" s="102">
        <f>IFERROR(F77/C77, "--" )</f>
        <v>0.94117647058823528</v>
      </c>
      <c r="H77" s="103" t="s">
        <v>32</v>
      </c>
    </row>
    <row r="78" spans="1:8" x14ac:dyDescent="0.25">
      <c r="A78" s="155" t="s">
        <v>115</v>
      </c>
      <c r="B78" s="87" t="s">
        <v>0</v>
      </c>
      <c r="C78" s="88">
        <v>30</v>
      </c>
      <c r="D78" s="88">
        <v>30</v>
      </c>
      <c r="E78" s="90">
        <v>1</v>
      </c>
      <c r="F78" s="88">
        <v>28</v>
      </c>
      <c r="G78" s="90">
        <v>0.93333333333333335</v>
      </c>
      <c r="H78" s="89">
        <v>3.2666666666666666</v>
      </c>
    </row>
    <row r="79" spans="1:8" x14ac:dyDescent="0.25">
      <c r="A79" s="156"/>
      <c r="B79" s="87" t="s">
        <v>1</v>
      </c>
      <c r="C79" s="88">
        <v>29</v>
      </c>
      <c r="D79" s="88">
        <v>29</v>
      </c>
      <c r="E79" s="90">
        <v>1</v>
      </c>
      <c r="F79" s="88">
        <v>28</v>
      </c>
      <c r="G79" s="90">
        <v>0.96551724137931039</v>
      </c>
      <c r="H79" s="89">
        <v>3.0344827586206895</v>
      </c>
    </row>
    <row r="80" spans="1:8" x14ac:dyDescent="0.25">
      <c r="A80" s="156"/>
      <c r="B80" s="87" t="s">
        <v>2</v>
      </c>
      <c r="C80" s="88">
        <v>25</v>
      </c>
      <c r="D80" s="88">
        <v>22</v>
      </c>
      <c r="E80" s="90">
        <v>0.88</v>
      </c>
      <c r="F80" s="88">
        <v>22</v>
      </c>
      <c r="G80" s="90">
        <v>0.88</v>
      </c>
      <c r="H80" s="89">
        <v>3.6818181818181817</v>
      </c>
    </row>
    <row r="81" spans="1:8" x14ac:dyDescent="0.25">
      <c r="A81" s="156"/>
      <c r="B81" s="87" t="s">
        <v>48</v>
      </c>
      <c r="C81" s="88">
        <v>18</v>
      </c>
      <c r="D81" s="88">
        <v>15</v>
      </c>
      <c r="E81" s="90">
        <v>0.83333333333333337</v>
      </c>
      <c r="F81" s="88">
        <v>14</v>
      </c>
      <c r="G81" s="90">
        <v>0.77777777777777779</v>
      </c>
      <c r="H81" s="89">
        <v>3.2</v>
      </c>
    </row>
    <row r="82" spans="1:8" x14ac:dyDescent="0.25">
      <c r="A82" s="156"/>
      <c r="B82" s="87" t="s">
        <v>47</v>
      </c>
      <c r="C82" s="88">
        <v>17</v>
      </c>
      <c r="D82" s="88">
        <v>17</v>
      </c>
      <c r="E82" s="90">
        <v>1</v>
      </c>
      <c r="F82" s="88">
        <v>17</v>
      </c>
      <c r="G82" s="90">
        <v>1</v>
      </c>
      <c r="H82" s="89">
        <v>3.5058823529411764</v>
      </c>
    </row>
    <row r="83" spans="1:8" x14ac:dyDescent="0.25">
      <c r="A83" s="157"/>
      <c r="B83" s="95" t="s">
        <v>30</v>
      </c>
      <c r="C83" s="107">
        <f>IFERROR(SUM(C78:C82), "--")</f>
        <v>119</v>
      </c>
      <c r="D83" s="107">
        <f>IFERROR(SUM(D78:D82), "--")</f>
        <v>113</v>
      </c>
      <c r="E83" s="109">
        <f>IFERROR(D83/C83, "--" )</f>
        <v>0.94957983193277307</v>
      </c>
      <c r="F83" s="107">
        <f>IFERROR(SUM(F78:F82), "--")</f>
        <v>109</v>
      </c>
      <c r="G83" s="109">
        <f>IFERROR(F83/C83, "--" )</f>
        <v>0.91596638655462181</v>
      </c>
      <c r="H83" s="108" t="s">
        <v>32</v>
      </c>
    </row>
  </sheetData>
  <mergeCells count="14">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5" t="s">
        <v>46</v>
      </c>
      <c r="B2" s="2" t="s">
        <v>4</v>
      </c>
      <c r="C2" s="65" t="s">
        <v>51</v>
      </c>
      <c r="D2" s="65" t="s">
        <v>52</v>
      </c>
      <c r="E2" s="65" t="s">
        <v>49</v>
      </c>
      <c r="F2" s="65" t="s">
        <v>53</v>
      </c>
      <c r="G2" s="65" t="s">
        <v>3</v>
      </c>
      <c r="H2" s="65" t="s">
        <v>50</v>
      </c>
    </row>
    <row r="3" spans="1:8" x14ac:dyDescent="0.25">
      <c r="A3" s="171" t="s">
        <v>45</v>
      </c>
      <c r="B3" s="7" t="s">
        <v>0</v>
      </c>
      <c r="C3" s="26">
        <v>729</v>
      </c>
      <c r="D3" s="26">
        <v>630</v>
      </c>
      <c r="E3" s="27">
        <v>0.86419753086419748</v>
      </c>
      <c r="F3" s="26">
        <v>493</v>
      </c>
      <c r="G3" s="27">
        <v>0.67626886145404663</v>
      </c>
      <c r="H3" s="28">
        <v>2.4732057416267943</v>
      </c>
    </row>
    <row r="4" spans="1:8" x14ac:dyDescent="0.25">
      <c r="A4" s="172"/>
      <c r="B4" s="7" t="s">
        <v>1</v>
      </c>
      <c r="C4" s="26">
        <v>512</v>
      </c>
      <c r="D4" s="26">
        <v>423</v>
      </c>
      <c r="E4" s="27">
        <v>0.826171875</v>
      </c>
      <c r="F4" s="26">
        <v>331</v>
      </c>
      <c r="G4" s="27">
        <v>0.646484375</v>
      </c>
      <c r="H4" s="28">
        <v>2.4873809523809527</v>
      </c>
    </row>
    <row r="5" spans="1:8" x14ac:dyDescent="0.25">
      <c r="A5" s="172"/>
      <c r="B5" s="7" t="s">
        <v>2</v>
      </c>
      <c r="C5" s="26">
        <v>600</v>
      </c>
      <c r="D5" s="26">
        <v>541</v>
      </c>
      <c r="E5" s="27">
        <v>0.90166666666666662</v>
      </c>
      <c r="F5" s="26">
        <v>433</v>
      </c>
      <c r="G5" s="27">
        <v>0.72166666666666668</v>
      </c>
      <c r="H5" s="28">
        <v>2.4975881261595547</v>
      </c>
    </row>
    <row r="6" spans="1:8" x14ac:dyDescent="0.25">
      <c r="A6" s="172"/>
      <c r="B6" s="7" t="s">
        <v>48</v>
      </c>
      <c r="C6" s="26">
        <v>504</v>
      </c>
      <c r="D6" s="26">
        <v>448</v>
      </c>
      <c r="E6" s="27">
        <v>0.88888888888888884</v>
      </c>
      <c r="F6" s="26">
        <v>352</v>
      </c>
      <c r="G6" s="27">
        <v>0.69841269841269837</v>
      </c>
      <c r="H6" s="28">
        <v>2.5591011235955055</v>
      </c>
    </row>
    <row r="7" spans="1:8" x14ac:dyDescent="0.25">
      <c r="A7" s="172"/>
      <c r="B7" s="7" t="s">
        <v>47</v>
      </c>
      <c r="C7" s="26">
        <v>377</v>
      </c>
      <c r="D7" s="26">
        <v>340</v>
      </c>
      <c r="E7" s="27">
        <v>0.90185676392572944</v>
      </c>
      <c r="F7" s="26">
        <v>256</v>
      </c>
      <c r="G7" s="27">
        <v>0.67904509283819625</v>
      </c>
      <c r="H7" s="28">
        <v>2.5110778443113775</v>
      </c>
    </row>
    <row r="8" spans="1:8" s="72" customFormat="1" x14ac:dyDescent="0.25">
      <c r="A8" s="173"/>
      <c r="B8" s="54" t="s">
        <v>30</v>
      </c>
      <c r="C8" s="93">
        <f>IFERROR(SUM(C3:C7), "--")</f>
        <v>2722</v>
      </c>
      <c r="D8" s="93">
        <f>IFERROR(SUM(D3:D7), "--")</f>
        <v>2382</v>
      </c>
      <c r="E8" s="98">
        <f>IFERROR(D8/C8, "--")</f>
        <v>0.87509184423218223</v>
      </c>
      <c r="F8" s="93">
        <f>IFERROR(SUM(F3:F7), "--")</f>
        <v>1865</v>
      </c>
      <c r="G8" s="98">
        <f>IFERROR(F8/C8, "--")</f>
        <v>0.68515797207935336</v>
      </c>
      <c r="H8" s="94" t="s">
        <v>32</v>
      </c>
    </row>
    <row r="9" spans="1:8" x14ac:dyDescent="0.25">
      <c r="A9" s="168" t="s">
        <v>55</v>
      </c>
      <c r="B9" s="87" t="s">
        <v>0</v>
      </c>
      <c r="C9" s="38">
        <v>247</v>
      </c>
      <c r="D9" s="38">
        <v>196</v>
      </c>
      <c r="E9" s="92">
        <v>0.79352226720647778</v>
      </c>
      <c r="F9" s="38">
        <v>162</v>
      </c>
      <c r="G9" s="92">
        <v>0.65587044534412953</v>
      </c>
      <c r="H9" s="91">
        <v>2.6883597883597887</v>
      </c>
    </row>
    <row r="10" spans="1:8" x14ac:dyDescent="0.25">
      <c r="A10" s="169"/>
      <c r="B10" s="87" t="s">
        <v>1</v>
      </c>
      <c r="C10" s="38">
        <v>270</v>
      </c>
      <c r="D10" s="38">
        <v>227</v>
      </c>
      <c r="E10" s="92">
        <v>0.84074074074074079</v>
      </c>
      <c r="F10" s="38">
        <v>195</v>
      </c>
      <c r="G10" s="92">
        <v>0.72222222222222221</v>
      </c>
      <c r="H10" s="91">
        <v>2.6641255605381162</v>
      </c>
    </row>
    <row r="11" spans="1:8" x14ac:dyDescent="0.25">
      <c r="A11" s="169"/>
      <c r="B11" s="87" t="s">
        <v>2</v>
      </c>
      <c r="C11" s="38">
        <v>226</v>
      </c>
      <c r="D11" s="38">
        <v>191</v>
      </c>
      <c r="E11" s="92">
        <v>0.84513274336283184</v>
      </c>
      <c r="F11" s="38">
        <v>159</v>
      </c>
      <c r="G11" s="92">
        <v>0.70353982300884954</v>
      </c>
      <c r="H11" s="91">
        <v>2.6705882352941179</v>
      </c>
    </row>
    <row r="12" spans="1:8" x14ac:dyDescent="0.25">
      <c r="A12" s="169"/>
      <c r="B12" s="87" t="s">
        <v>48</v>
      </c>
      <c r="C12" s="38">
        <v>237</v>
      </c>
      <c r="D12" s="38">
        <v>193</v>
      </c>
      <c r="E12" s="92">
        <v>0.81434599156118148</v>
      </c>
      <c r="F12" s="38">
        <v>170</v>
      </c>
      <c r="G12" s="92">
        <v>0.71729957805907174</v>
      </c>
      <c r="H12" s="91">
        <v>2.9710526315789472</v>
      </c>
    </row>
    <row r="13" spans="1:8" x14ac:dyDescent="0.25">
      <c r="A13" s="169"/>
      <c r="B13" s="87" t="s">
        <v>47</v>
      </c>
      <c r="C13" s="38">
        <v>272</v>
      </c>
      <c r="D13" s="38">
        <v>228</v>
      </c>
      <c r="E13" s="92">
        <v>0.83823529411764708</v>
      </c>
      <c r="F13" s="38">
        <v>194</v>
      </c>
      <c r="G13" s="92">
        <v>0.71323529411764708</v>
      </c>
      <c r="H13" s="91">
        <v>2.7564444444444445</v>
      </c>
    </row>
    <row r="14" spans="1:8" s="72" customFormat="1" x14ac:dyDescent="0.25">
      <c r="A14" s="170"/>
      <c r="B14" s="95" t="s">
        <v>30</v>
      </c>
      <c r="C14" s="99">
        <f>IFERROR(SUM(C9:C13), "--")</f>
        <v>1252</v>
      </c>
      <c r="D14" s="99">
        <f>IFERROR(SUM(D9:D13), "--")</f>
        <v>1035</v>
      </c>
      <c r="E14" s="100">
        <f>IFERROR(D14/C14, "--")</f>
        <v>0.82667731629392971</v>
      </c>
      <c r="F14" s="99">
        <f>IFERROR(SUM(F9:F13), "--")</f>
        <v>880</v>
      </c>
      <c r="G14" s="100">
        <f>IFERROR(F14/C14, "--")</f>
        <v>0.70287539936102239</v>
      </c>
      <c r="H14" s="96" t="s">
        <v>32</v>
      </c>
    </row>
    <row r="15" spans="1:8" ht="15" customHeight="1" x14ac:dyDescent="0.25">
      <c r="A15" s="167" t="s">
        <v>54</v>
      </c>
      <c r="B15" s="7" t="s">
        <v>0</v>
      </c>
      <c r="C15" s="29" t="s">
        <v>32</v>
      </c>
      <c r="D15" s="29" t="s">
        <v>32</v>
      </c>
      <c r="E15" s="30" t="s">
        <v>32</v>
      </c>
      <c r="F15" s="29" t="s">
        <v>32</v>
      </c>
      <c r="G15" s="30" t="s">
        <v>32</v>
      </c>
      <c r="H15" s="31" t="s">
        <v>32</v>
      </c>
    </row>
    <row r="16" spans="1:8" x14ac:dyDescent="0.25">
      <c r="A16" s="167"/>
      <c r="B16" s="7" t="s">
        <v>1</v>
      </c>
      <c r="C16" s="29" t="s">
        <v>32</v>
      </c>
      <c r="D16" s="29" t="s">
        <v>32</v>
      </c>
      <c r="E16" s="30" t="s">
        <v>32</v>
      </c>
      <c r="F16" s="29" t="s">
        <v>32</v>
      </c>
      <c r="G16" s="30" t="s">
        <v>32</v>
      </c>
      <c r="H16" s="31" t="s">
        <v>32</v>
      </c>
    </row>
    <row r="17" spans="1:8" x14ac:dyDescent="0.25">
      <c r="A17" s="167"/>
      <c r="B17" s="7" t="s">
        <v>2</v>
      </c>
      <c r="C17" s="29" t="s">
        <v>32</v>
      </c>
      <c r="D17" s="29" t="s">
        <v>32</v>
      </c>
      <c r="E17" s="30" t="s">
        <v>32</v>
      </c>
      <c r="F17" s="29" t="s">
        <v>32</v>
      </c>
      <c r="G17" s="30" t="s">
        <v>32</v>
      </c>
      <c r="H17" s="31" t="s">
        <v>32</v>
      </c>
    </row>
    <row r="18" spans="1:8" x14ac:dyDescent="0.25">
      <c r="A18" s="167"/>
      <c r="B18" s="7" t="s">
        <v>48</v>
      </c>
      <c r="C18" s="29" t="s">
        <v>32</v>
      </c>
      <c r="D18" s="29" t="s">
        <v>32</v>
      </c>
      <c r="E18" s="30" t="s">
        <v>32</v>
      </c>
      <c r="F18" s="29" t="s">
        <v>32</v>
      </c>
      <c r="G18" s="30" t="s">
        <v>32</v>
      </c>
      <c r="H18" s="31" t="s">
        <v>32</v>
      </c>
    </row>
    <row r="19" spans="1:8" x14ac:dyDescent="0.25">
      <c r="A19" s="167"/>
      <c r="B19" s="7" t="s">
        <v>47</v>
      </c>
      <c r="C19" s="29" t="s">
        <v>32</v>
      </c>
      <c r="D19" s="29" t="s">
        <v>32</v>
      </c>
      <c r="E19" s="30" t="s">
        <v>32</v>
      </c>
      <c r="F19" s="29" t="s">
        <v>32</v>
      </c>
      <c r="G19" s="30" t="s">
        <v>32</v>
      </c>
      <c r="H19" s="31" t="s">
        <v>32</v>
      </c>
    </row>
    <row r="20" spans="1:8" s="72" customFormat="1" x14ac:dyDescent="0.25">
      <c r="A20" s="167"/>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8"/>
      <c r="B1" s="188"/>
      <c r="C1" s="188" t="s">
        <v>102</v>
      </c>
      <c r="D1" s="188"/>
      <c r="E1" s="188"/>
      <c r="F1" s="188"/>
      <c r="G1" s="188"/>
      <c r="H1" s="188"/>
      <c r="I1" s="165" t="s">
        <v>102</v>
      </c>
      <c r="J1" s="165"/>
      <c r="K1" s="165"/>
      <c r="L1" s="165"/>
      <c r="M1" s="165"/>
      <c r="N1" s="165"/>
      <c r="O1" s="165" t="s">
        <v>102</v>
      </c>
      <c r="P1" s="165"/>
      <c r="Q1" s="165"/>
      <c r="R1" s="165"/>
      <c r="S1" s="165"/>
      <c r="T1" s="165"/>
    </row>
    <row r="2" spans="1:20" ht="21" x14ac:dyDescent="0.25">
      <c r="A2" s="180" t="s">
        <v>38</v>
      </c>
      <c r="B2" s="186" t="s">
        <v>4</v>
      </c>
      <c r="C2" s="183" t="s">
        <v>45</v>
      </c>
      <c r="D2" s="184"/>
      <c r="E2" s="184"/>
      <c r="F2" s="184"/>
      <c r="G2" s="184"/>
      <c r="H2" s="185"/>
      <c r="I2" s="182" t="s">
        <v>55</v>
      </c>
      <c r="J2" s="182"/>
      <c r="K2" s="182"/>
      <c r="L2" s="182"/>
      <c r="M2" s="182"/>
      <c r="N2" s="182"/>
      <c r="O2" s="182" t="s">
        <v>54</v>
      </c>
      <c r="P2" s="182"/>
      <c r="Q2" s="182"/>
      <c r="R2" s="182"/>
      <c r="S2" s="182"/>
      <c r="T2" s="182"/>
    </row>
    <row r="3" spans="1:20" x14ac:dyDescent="0.25">
      <c r="A3" s="181"/>
      <c r="B3" s="187"/>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4" t="s">
        <v>39</v>
      </c>
      <c r="B4" s="7" t="s">
        <v>0</v>
      </c>
      <c r="C4" s="79">
        <v>59</v>
      </c>
      <c r="D4" s="32">
        <v>53</v>
      </c>
      <c r="E4" s="27">
        <v>0.89830508474576276</v>
      </c>
      <c r="F4" s="32">
        <v>40</v>
      </c>
      <c r="G4" s="27">
        <v>0.67796610169491522</v>
      </c>
      <c r="H4" s="33">
        <v>2.3849056603773584</v>
      </c>
      <c r="I4" s="79">
        <v>15</v>
      </c>
      <c r="J4" s="32">
        <v>9</v>
      </c>
      <c r="K4" s="27">
        <v>0.6</v>
      </c>
      <c r="L4" s="32">
        <v>5</v>
      </c>
      <c r="M4" s="27">
        <v>0.33333333333333331</v>
      </c>
      <c r="N4" s="33">
        <v>1.6666666666666667</v>
      </c>
      <c r="O4" s="120" t="s">
        <v>32</v>
      </c>
      <c r="P4" s="121" t="s">
        <v>32</v>
      </c>
      <c r="Q4" s="30" t="s">
        <v>32</v>
      </c>
      <c r="R4" s="121" t="s">
        <v>32</v>
      </c>
      <c r="S4" s="30" t="s">
        <v>32</v>
      </c>
      <c r="T4" s="122" t="s">
        <v>32</v>
      </c>
    </row>
    <row r="5" spans="1:20" x14ac:dyDescent="0.25">
      <c r="A5" s="175"/>
      <c r="B5" s="7" t="s">
        <v>1</v>
      </c>
      <c r="C5" s="79">
        <v>35</v>
      </c>
      <c r="D5" s="32">
        <v>29</v>
      </c>
      <c r="E5" s="27">
        <v>0.82857142857142863</v>
      </c>
      <c r="F5" s="32">
        <v>22</v>
      </c>
      <c r="G5" s="27">
        <v>0.62857142857142856</v>
      </c>
      <c r="H5" s="33">
        <v>2.3448275862068964</v>
      </c>
      <c r="I5" s="79">
        <v>13</v>
      </c>
      <c r="J5" s="32">
        <v>9</v>
      </c>
      <c r="K5" s="27">
        <v>0.69230769230769229</v>
      </c>
      <c r="L5" s="32">
        <v>7</v>
      </c>
      <c r="M5" s="27">
        <v>0.53846153846153844</v>
      </c>
      <c r="N5" s="33">
        <v>2.3333333333333335</v>
      </c>
      <c r="O5" s="120" t="s">
        <v>32</v>
      </c>
      <c r="P5" s="121" t="s">
        <v>32</v>
      </c>
      <c r="Q5" s="30" t="s">
        <v>32</v>
      </c>
      <c r="R5" s="121" t="s">
        <v>32</v>
      </c>
      <c r="S5" s="30" t="s">
        <v>32</v>
      </c>
      <c r="T5" s="122" t="s">
        <v>32</v>
      </c>
    </row>
    <row r="6" spans="1:20" x14ac:dyDescent="0.25">
      <c r="A6" s="175"/>
      <c r="B6" s="7" t="s">
        <v>2</v>
      </c>
      <c r="C6" s="79">
        <v>54</v>
      </c>
      <c r="D6" s="32">
        <v>45</v>
      </c>
      <c r="E6" s="27">
        <v>0.83333333333333337</v>
      </c>
      <c r="F6" s="32">
        <v>32</v>
      </c>
      <c r="G6" s="27">
        <v>0.59259259259259256</v>
      </c>
      <c r="H6" s="33">
        <v>2.2000000000000002</v>
      </c>
      <c r="I6" s="79">
        <v>17</v>
      </c>
      <c r="J6" s="32">
        <v>11</v>
      </c>
      <c r="K6" s="27">
        <v>0.6470588235294118</v>
      </c>
      <c r="L6" s="32">
        <v>9</v>
      </c>
      <c r="M6" s="27">
        <v>0.52941176470588236</v>
      </c>
      <c r="N6" s="33">
        <v>2.9090909090909092</v>
      </c>
      <c r="O6" s="120" t="s">
        <v>32</v>
      </c>
      <c r="P6" s="121" t="s">
        <v>32</v>
      </c>
      <c r="Q6" s="30" t="s">
        <v>32</v>
      </c>
      <c r="R6" s="121" t="s">
        <v>32</v>
      </c>
      <c r="S6" s="30" t="s">
        <v>32</v>
      </c>
      <c r="T6" s="122" t="s">
        <v>32</v>
      </c>
    </row>
    <row r="7" spans="1:20" x14ac:dyDescent="0.25">
      <c r="A7" s="175"/>
      <c r="B7" s="7" t="s">
        <v>48</v>
      </c>
      <c r="C7" s="79">
        <v>31</v>
      </c>
      <c r="D7" s="32">
        <v>27</v>
      </c>
      <c r="E7" s="27">
        <v>0.87096774193548387</v>
      </c>
      <c r="F7" s="32">
        <v>19</v>
      </c>
      <c r="G7" s="27">
        <v>0.61290322580645162</v>
      </c>
      <c r="H7" s="33">
        <v>2.2074074074074073</v>
      </c>
      <c r="I7" s="79">
        <v>10</v>
      </c>
      <c r="J7" s="32">
        <v>9</v>
      </c>
      <c r="K7" s="27">
        <v>0.9</v>
      </c>
      <c r="L7" s="32">
        <v>7</v>
      </c>
      <c r="M7" s="27">
        <v>0.7</v>
      </c>
      <c r="N7" s="33">
        <v>2.1444444444444444</v>
      </c>
      <c r="O7" s="120" t="s">
        <v>32</v>
      </c>
      <c r="P7" s="121" t="s">
        <v>32</v>
      </c>
      <c r="Q7" s="30" t="s">
        <v>32</v>
      </c>
      <c r="R7" s="121" t="s">
        <v>32</v>
      </c>
      <c r="S7" s="30" t="s">
        <v>32</v>
      </c>
      <c r="T7" s="122" t="s">
        <v>32</v>
      </c>
    </row>
    <row r="8" spans="1:20" x14ac:dyDescent="0.25">
      <c r="A8" s="175"/>
      <c r="B8" s="7" t="s">
        <v>47</v>
      </c>
      <c r="C8" s="79">
        <v>27</v>
      </c>
      <c r="D8" s="32">
        <v>23</v>
      </c>
      <c r="E8" s="27">
        <v>0.85185185185185186</v>
      </c>
      <c r="F8" s="32">
        <v>15</v>
      </c>
      <c r="G8" s="27">
        <v>0.55555555555555558</v>
      </c>
      <c r="H8" s="33">
        <v>2.1681818181818184</v>
      </c>
      <c r="I8" s="79">
        <v>16</v>
      </c>
      <c r="J8" s="32">
        <v>10</v>
      </c>
      <c r="K8" s="27">
        <v>0.625</v>
      </c>
      <c r="L8" s="32">
        <v>6</v>
      </c>
      <c r="M8" s="27">
        <v>0.375</v>
      </c>
      <c r="N8" s="33">
        <v>1.7300000000000002</v>
      </c>
      <c r="O8" s="120" t="s">
        <v>32</v>
      </c>
      <c r="P8" s="121" t="s">
        <v>32</v>
      </c>
      <c r="Q8" s="30" t="s">
        <v>32</v>
      </c>
      <c r="R8" s="121" t="s">
        <v>32</v>
      </c>
      <c r="S8" s="30" t="s">
        <v>32</v>
      </c>
      <c r="T8" s="122" t="s">
        <v>32</v>
      </c>
    </row>
    <row r="9" spans="1:20" s="72" customFormat="1" x14ac:dyDescent="0.25">
      <c r="A9" s="176"/>
      <c r="B9" s="54" t="s">
        <v>30</v>
      </c>
      <c r="C9" s="80">
        <f>IFERROR(SUM(C4:C8), "--")</f>
        <v>206</v>
      </c>
      <c r="D9" s="68">
        <f>IFERROR(SUM(D4:D8), "--")</f>
        <v>177</v>
      </c>
      <c r="E9" s="69">
        <f>IFERROR(D9/C9, "--")</f>
        <v>0.85922330097087374</v>
      </c>
      <c r="F9" s="68">
        <f>IFERROR(SUM(F4:F8), "--")</f>
        <v>128</v>
      </c>
      <c r="G9" s="69">
        <f>IFERROR(F9/C9, "--")</f>
        <v>0.62135922330097082</v>
      </c>
      <c r="H9" s="70" t="s">
        <v>32</v>
      </c>
      <c r="I9" s="80">
        <f>IFERROR(SUM(I4:I8), "--")</f>
        <v>71</v>
      </c>
      <c r="J9" s="68">
        <f>IFERROR(SUM(J4:J8), "--")</f>
        <v>48</v>
      </c>
      <c r="K9" s="69">
        <f>IFERROR(J9/I9, "--")</f>
        <v>0.676056338028169</v>
      </c>
      <c r="L9" s="68">
        <f>IFERROR(SUM(L4:L8), "--")</f>
        <v>34</v>
      </c>
      <c r="M9" s="69">
        <f>IFERROR(L9/I9, "--")</f>
        <v>0.47887323943661969</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5" t="s">
        <v>40</v>
      </c>
      <c r="B10" s="34" t="s">
        <v>0</v>
      </c>
      <c r="C10" s="81">
        <v>6</v>
      </c>
      <c r="D10" s="35">
        <v>5</v>
      </c>
      <c r="E10" s="59">
        <v>0.83333333333333337</v>
      </c>
      <c r="F10" s="35">
        <v>5</v>
      </c>
      <c r="G10" s="59">
        <v>0.83333333333333337</v>
      </c>
      <c r="H10" s="37">
        <v>3</v>
      </c>
      <c r="I10" s="81">
        <v>4</v>
      </c>
      <c r="J10" s="35">
        <v>1</v>
      </c>
      <c r="K10" s="59">
        <v>0.25</v>
      </c>
      <c r="L10" s="35">
        <v>1</v>
      </c>
      <c r="M10" s="59">
        <v>0.25</v>
      </c>
      <c r="N10" s="37">
        <v>4</v>
      </c>
      <c r="O10" s="84" t="s">
        <v>32</v>
      </c>
      <c r="P10" s="38" t="s">
        <v>32</v>
      </c>
      <c r="Q10" s="92" t="s">
        <v>32</v>
      </c>
      <c r="R10" s="38" t="s">
        <v>32</v>
      </c>
      <c r="S10" s="92" t="s">
        <v>32</v>
      </c>
      <c r="T10" s="91" t="s">
        <v>32</v>
      </c>
    </row>
    <row r="11" spans="1:20" x14ac:dyDescent="0.25">
      <c r="A11" s="156"/>
      <c r="B11" s="34" t="s">
        <v>1</v>
      </c>
      <c r="C11" s="81">
        <v>1</v>
      </c>
      <c r="D11" s="35">
        <v>0</v>
      </c>
      <c r="E11" s="59">
        <v>0</v>
      </c>
      <c r="F11" s="35">
        <v>0</v>
      </c>
      <c r="G11" s="59">
        <v>0</v>
      </c>
      <c r="H11" s="37" t="s">
        <v>32</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6"/>
      <c r="B12" s="34" t="s">
        <v>2</v>
      </c>
      <c r="C12" s="81">
        <v>4</v>
      </c>
      <c r="D12" s="35">
        <v>3</v>
      </c>
      <c r="E12" s="59">
        <v>0.75</v>
      </c>
      <c r="F12" s="35">
        <v>3</v>
      </c>
      <c r="G12" s="59">
        <v>0.75</v>
      </c>
      <c r="H12" s="37">
        <v>3.6666666666666665</v>
      </c>
      <c r="I12" s="81">
        <v>2</v>
      </c>
      <c r="J12" s="35">
        <v>1</v>
      </c>
      <c r="K12" s="59">
        <v>0.5</v>
      </c>
      <c r="L12" s="35">
        <v>1</v>
      </c>
      <c r="M12" s="59">
        <v>0.5</v>
      </c>
      <c r="N12" s="36">
        <v>3</v>
      </c>
      <c r="O12" s="84" t="s">
        <v>32</v>
      </c>
      <c r="P12" s="38" t="s">
        <v>32</v>
      </c>
      <c r="Q12" s="92" t="s">
        <v>32</v>
      </c>
      <c r="R12" s="38" t="s">
        <v>32</v>
      </c>
      <c r="S12" s="92" t="s">
        <v>32</v>
      </c>
      <c r="T12" s="91" t="s">
        <v>32</v>
      </c>
    </row>
    <row r="13" spans="1:20" x14ac:dyDescent="0.25">
      <c r="A13" s="156"/>
      <c r="B13" s="34" t="s">
        <v>48</v>
      </c>
      <c r="C13" s="81">
        <v>16</v>
      </c>
      <c r="D13" s="35">
        <v>15</v>
      </c>
      <c r="E13" s="59">
        <v>0.9375</v>
      </c>
      <c r="F13" s="35">
        <v>15</v>
      </c>
      <c r="G13" s="59">
        <v>0.9375</v>
      </c>
      <c r="H13" s="37">
        <v>3.8199999999999994</v>
      </c>
      <c r="I13" s="81">
        <v>2</v>
      </c>
      <c r="J13" s="35">
        <v>2</v>
      </c>
      <c r="K13" s="59">
        <v>1</v>
      </c>
      <c r="L13" s="35">
        <v>1</v>
      </c>
      <c r="M13" s="59">
        <v>0.5</v>
      </c>
      <c r="N13" s="37">
        <v>1.3500000000000003</v>
      </c>
      <c r="O13" s="84" t="s">
        <v>32</v>
      </c>
      <c r="P13" s="38" t="s">
        <v>32</v>
      </c>
      <c r="Q13" s="92" t="s">
        <v>32</v>
      </c>
      <c r="R13" s="38" t="s">
        <v>32</v>
      </c>
      <c r="S13" s="92" t="s">
        <v>32</v>
      </c>
      <c r="T13" s="91" t="s">
        <v>32</v>
      </c>
    </row>
    <row r="14" spans="1:20" x14ac:dyDescent="0.25">
      <c r="A14" s="156"/>
      <c r="B14" s="34" t="s">
        <v>47</v>
      </c>
      <c r="C14" s="81">
        <v>17</v>
      </c>
      <c r="D14" s="35">
        <v>17</v>
      </c>
      <c r="E14" s="59">
        <v>1</v>
      </c>
      <c r="F14" s="35">
        <v>12</v>
      </c>
      <c r="G14" s="59">
        <v>0.70588235294117652</v>
      </c>
      <c r="H14" s="37">
        <v>2.2352941176470589</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7"/>
      <c r="B15" s="73" t="s">
        <v>30</v>
      </c>
      <c r="C15" s="82">
        <f>IFERROR(SUM(C10:C14), "--")</f>
        <v>44</v>
      </c>
      <c r="D15" s="74">
        <f>IFERROR(SUM(D10:D14), "--")</f>
        <v>40</v>
      </c>
      <c r="E15" s="75">
        <f>IFERROR(D15/C15, "--")</f>
        <v>0.90909090909090906</v>
      </c>
      <c r="F15" s="74">
        <f>IFERROR(SUM(F10:F14), "--")</f>
        <v>35</v>
      </c>
      <c r="G15" s="75">
        <f>IFERROR(F15/C15, "--")</f>
        <v>0.79545454545454541</v>
      </c>
      <c r="H15" s="76" t="s">
        <v>32</v>
      </c>
      <c r="I15" s="82">
        <f>IFERROR(SUM(I10:I14), "--")</f>
        <v>8</v>
      </c>
      <c r="J15" s="74">
        <f>IFERROR(SUM(J10:J14), "--")</f>
        <v>4</v>
      </c>
      <c r="K15" s="75">
        <f>IFERROR(J15/I15, "--")</f>
        <v>0.5</v>
      </c>
      <c r="L15" s="74">
        <f>IFERROR(SUM(L10:L14), "--")</f>
        <v>3</v>
      </c>
      <c r="M15" s="75">
        <f>IFERROR(L15/I15, "--")</f>
        <v>0.375</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77" t="s">
        <v>16</v>
      </c>
      <c r="B16" s="7" t="s">
        <v>0</v>
      </c>
      <c r="C16" s="79">
        <v>11</v>
      </c>
      <c r="D16" s="32">
        <v>9</v>
      </c>
      <c r="E16" s="27">
        <v>0.81818181818181823</v>
      </c>
      <c r="F16" s="32">
        <v>9</v>
      </c>
      <c r="G16" s="27">
        <v>0.81818181818181823</v>
      </c>
      <c r="H16" s="33">
        <v>3.3777777777777778</v>
      </c>
      <c r="I16" s="79">
        <v>6</v>
      </c>
      <c r="J16" s="32">
        <v>6</v>
      </c>
      <c r="K16" s="27">
        <v>1</v>
      </c>
      <c r="L16" s="32">
        <v>6</v>
      </c>
      <c r="M16" s="27">
        <v>1</v>
      </c>
      <c r="N16" s="33">
        <v>3.1666666666666665</v>
      </c>
      <c r="O16" s="120" t="s">
        <v>32</v>
      </c>
      <c r="P16" s="121" t="s">
        <v>32</v>
      </c>
      <c r="Q16" s="30" t="s">
        <v>32</v>
      </c>
      <c r="R16" s="121" t="s">
        <v>32</v>
      </c>
      <c r="S16" s="30" t="s">
        <v>32</v>
      </c>
      <c r="T16" s="122" t="s">
        <v>32</v>
      </c>
    </row>
    <row r="17" spans="1:20" x14ac:dyDescent="0.25">
      <c r="A17" s="178"/>
      <c r="B17" s="7" t="s">
        <v>1</v>
      </c>
      <c r="C17" s="79">
        <v>15</v>
      </c>
      <c r="D17" s="32">
        <v>12</v>
      </c>
      <c r="E17" s="27">
        <v>0.8</v>
      </c>
      <c r="F17" s="32">
        <v>11</v>
      </c>
      <c r="G17" s="27">
        <v>0.73333333333333328</v>
      </c>
      <c r="H17" s="33">
        <v>3.2250000000000005</v>
      </c>
      <c r="I17" s="79">
        <v>4</v>
      </c>
      <c r="J17" s="32">
        <v>4</v>
      </c>
      <c r="K17" s="27">
        <v>1</v>
      </c>
      <c r="L17" s="32">
        <v>4</v>
      </c>
      <c r="M17" s="27">
        <v>1</v>
      </c>
      <c r="N17" s="33">
        <v>3.25</v>
      </c>
      <c r="O17" s="120" t="s">
        <v>32</v>
      </c>
      <c r="P17" s="121" t="s">
        <v>32</v>
      </c>
      <c r="Q17" s="30" t="s">
        <v>32</v>
      </c>
      <c r="R17" s="121" t="s">
        <v>32</v>
      </c>
      <c r="S17" s="30" t="s">
        <v>32</v>
      </c>
      <c r="T17" s="122" t="s">
        <v>32</v>
      </c>
    </row>
    <row r="18" spans="1:20" x14ac:dyDescent="0.25">
      <c r="A18" s="178"/>
      <c r="B18" s="7" t="s">
        <v>2</v>
      </c>
      <c r="C18" s="79">
        <v>13</v>
      </c>
      <c r="D18" s="32">
        <v>13</v>
      </c>
      <c r="E18" s="27">
        <v>1</v>
      </c>
      <c r="F18" s="32">
        <v>10</v>
      </c>
      <c r="G18" s="27">
        <v>0.76923076923076927</v>
      </c>
      <c r="H18" s="33">
        <v>2.5076923076923072</v>
      </c>
      <c r="I18" s="79">
        <v>6</v>
      </c>
      <c r="J18" s="32">
        <v>4</v>
      </c>
      <c r="K18" s="27">
        <v>0.66666666666666663</v>
      </c>
      <c r="L18" s="32">
        <v>3</v>
      </c>
      <c r="M18" s="27">
        <v>0.5</v>
      </c>
      <c r="N18" s="33">
        <v>2.3333333333333335</v>
      </c>
      <c r="O18" s="120" t="s">
        <v>32</v>
      </c>
      <c r="P18" s="121" t="s">
        <v>32</v>
      </c>
      <c r="Q18" s="30" t="s">
        <v>32</v>
      </c>
      <c r="R18" s="121" t="s">
        <v>32</v>
      </c>
      <c r="S18" s="30" t="s">
        <v>32</v>
      </c>
      <c r="T18" s="122" t="s">
        <v>32</v>
      </c>
    </row>
    <row r="19" spans="1:20" x14ac:dyDescent="0.25">
      <c r="A19" s="178"/>
      <c r="B19" s="7" t="s">
        <v>48</v>
      </c>
      <c r="C19" s="79">
        <v>10</v>
      </c>
      <c r="D19" s="32">
        <v>9</v>
      </c>
      <c r="E19" s="27">
        <v>0.9</v>
      </c>
      <c r="F19" s="32">
        <v>9</v>
      </c>
      <c r="G19" s="27">
        <v>0.9</v>
      </c>
      <c r="H19" s="33">
        <v>3.3333333333333335</v>
      </c>
      <c r="I19" s="79">
        <v>11</v>
      </c>
      <c r="J19" s="32">
        <v>11</v>
      </c>
      <c r="K19" s="27">
        <v>1</v>
      </c>
      <c r="L19" s="32">
        <v>10</v>
      </c>
      <c r="M19" s="27">
        <v>0.90909090909090906</v>
      </c>
      <c r="N19" s="33">
        <v>3.1545454545454543</v>
      </c>
      <c r="O19" s="120" t="s">
        <v>32</v>
      </c>
      <c r="P19" s="121" t="s">
        <v>32</v>
      </c>
      <c r="Q19" s="30" t="s">
        <v>32</v>
      </c>
      <c r="R19" s="121" t="s">
        <v>32</v>
      </c>
      <c r="S19" s="30" t="s">
        <v>32</v>
      </c>
      <c r="T19" s="122" t="s">
        <v>32</v>
      </c>
    </row>
    <row r="20" spans="1:20" x14ac:dyDescent="0.25">
      <c r="A20" s="178"/>
      <c r="B20" s="7" t="s">
        <v>47</v>
      </c>
      <c r="C20" s="79">
        <v>4</v>
      </c>
      <c r="D20" s="32">
        <v>4</v>
      </c>
      <c r="E20" s="27">
        <v>1</v>
      </c>
      <c r="F20" s="32">
        <v>3</v>
      </c>
      <c r="G20" s="27">
        <v>0.75</v>
      </c>
      <c r="H20" s="33">
        <v>3</v>
      </c>
      <c r="I20" s="79">
        <v>7</v>
      </c>
      <c r="J20" s="32">
        <v>4</v>
      </c>
      <c r="K20" s="27">
        <v>0.5714285714285714</v>
      </c>
      <c r="L20" s="32">
        <v>3</v>
      </c>
      <c r="M20" s="27">
        <v>0.42857142857142855</v>
      </c>
      <c r="N20" s="33">
        <v>2.6749999999999998</v>
      </c>
      <c r="O20" s="120" t="s">
        <v>32</v>
      </c>
      <c r="P20" s="121" t="s">
        <v>32</v>
      </c>
      <c r="Q20" s="30" t="s">
        <v>32</v>
      </c>
      <c r="R20" s="121" t="s">
        <v>32</v>
      </c>
      <c r="S20" s="30" t="s">
        <v>32</v>
      </c>
      <c r="T20" s="122" t="s">
        <v>32</v>
      </c>
    </row>
    <row r="21" spans="1:20" s="72" customFormat="1" x14ac:dyDescent="0.25">
      <c r="A21" s="179"/>
      <c r="B21" s="54" t="s">
        <v>30</v>
      </c>
      <c r="C21" s="80">
        <f>IFERROR(SUM(C16:C20), "--")</f>
        <v>53</v>
      </c>
      <c r="D21" s="68">
        <f>IFERROR(SUM(D16:D20), "--")</f>
        <v>47</v>
      </c>
      <c r="E21" s="69">
        <f>IFERROR(D21/C21, "--")</f>
        <v>0.8867924528301887</v>
      </c>
      <c r="F21" s="68">
        <f>IFERROR(SUM(F16:F20), "--")</f>
        <v>42</v>
      </c>
      <c r="G21" s="69">
        <f>IFERROR(F21/C21, "--")</f>
        <v>0.79245283018867929</v>
      </c>
      <c r="H21" s="71" t="s">
        <v>32</v>
      </c>
      <c r="I21" s="80">
        <f>IFERROR(SUM(I16:I20), "--")</f>
        <v>34</v>
      </c>
      <c r="J21" s="68">
        <f>IFERROR(SUM(J16:J20), "--")</f>
        <v>29</v>
      </c>
      <c r="K21" s="69">
        <f>IFERROR(J21/I21, "--")</f>
        <v>0.8529411764705882</v>
      </c>
      <c r="L21" s="68">
        <f>IFERROR(SUM(L16:L20), "--")</f>
        <v>26</v>
      </c>
      <c r="M21" s="69">
        <f>IFERROR(L21/I21, "--")</f>
        <v>0.76470588235294112</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49" t="s">
        <v>17</v>
      </c>
      <c r="B22" s="34" t="s">
        <v>0</v>
      </c>
      <c r="C22" s="81">
        <v>12</v>
      </c>
      <c r="D22" s="35">
        <v>9</v>
      </c>
      <c r="E22" s="59">
        <v>0.75</v>
      </c>
      <c r="F22" s="35">
        <v>8</v>
      </c>
      <c r="G22" s="59">
        <v>0.66666666666666663</v>
      </c>
      <c r="H22" s="37">
        <v>2.4888888888888889</v>
      </c>
      <c r="I22" s="81">
        <v>9</v>
      </c>
      <c r="J22" s="35">
        <v>9</v>
      </c>
      <c r="K22" s="59">
        <v>1</v>
      </c>
      <c r="L22" s="35">
        <v>8</v>
      </c>
      <c r="M22" s="59">
        <v>0.88888888888888884</v>
      </c>
      <c r="N22" s="37">
        <v>3.1111111111111112</v>
      </c>
      <c r="O22" s="84" t="s">
        <v>32</v>
      </c>
      <c r="P22" s="38" t="s">
        <v>32</v>
      </c>
      <c r="Q22" s="92" t="s">
        <v>32</v>
      </c>
      <c r="R22" s="38" t="s">
        <v>32</v>
      </c>
      <c r="S22" s="92" t="s">
        <v>32</v>
      </c>
      <c r="T22" s="91" t="s">
        <v>32</v>
      </c>
    </row>
    <row r="23" spans="1:20" x14ac:dyDescent="0.25">
      <c r="A23" s="150"/>
      <c r="B23" s="34" t="s">
        <v>1</v>
      </c>
      <c r="C23" s="81">
        <v>4</v>
      </c>
      <c r="D23" s="35">
        <v>3</v>
      </c>
      <c r="E23" s="59">
        <v>0.75</v>
      </c>
      <c r="F23" s="35">
        <v>2</v>
      </c>
      <c r="G23" s="59">
        <v>0.5</v>
      </c>
      <c r="H23" s="37">
        <v>2</v>
      </c>
      <c r="I23" s="81">
        <v>7</v>
      </c>
      <c r="J23" s="35">
        <v>4</v>
      </c>
      <c r="K23" s="59">
        <v>0.5714285714285714</v>
      </c>
      <c r="L23" s="35">
        <v>4</v>
      </c>
      <c r="M23" s="59">
        <v>0.5714285714285714</v>
      </c>
      <c r="N23" s="37">
        <v>2.5</v>
      </c>
      <c r="O23" s="84" t="s">
        <v>32</v>
      </c>
      <c r="P23" s="38" t="s">
        <v>32</v>
      </c>
      <c r="Q23" s="92" t="s">
        <v>32</v>
      </c>
      <c r="R23" s="38" t="s">
        <v>32</v>
      </c>
      <c r="S23" s="92" t="s">
        <v>32</v>
      </c>
      <c r="T23" s="91" t="s">
        <v>32</v>
      </c>
    </row>
    <row r="24" spans="1:20" x14ac:dyDescent="0.25">
      <c r="A24" s="150"/>
      <c r="B24" s="34" t="s">
        <v>2</v>
      </c>
      <c r="C24" s="81">
        <v>19</v>
      </c>
      <c r="D24" s="35">
        <v>19</v>
      </c>
      <c r="E24" s="59">
        <v>1</v>
      </c>
      <c r="F24" s="35">
        <v>15</v>
      </c>
      <c r="G24" s="59">
        <v>0.78947368421052633</v>
      </c>
      <c r="H24" s="37">
        <v>2.61578947368421</v>
      </c>
      <c r="I24" s="81">
        <v>4</v>
      </c>
      <c r="J24" s="35">
        <v>3</v>
      </c>
      <c r="K24" s="59">
        <v>0.75</v>
      </c>
      <c r="L24" s="35">
        <v>3</v>
      </c>
      <c r="M24" s="59">
        <v>0.75</v>
      </c>
      <c r="N24" s="37">
        <v>3.3333333333333335</v>
      </c>
      <c r="O24" s="84" t="s">
        <v>32</v>
      </c>
      <c r="P24" s="38" t="s">
        <v>32</v>
      </c>
      <c r="Q24" s="92" t="s">
        <v>32</v>
      </c>
      <c r="R24" s="38" t="s">
        <v>32</v>
      </c>
      <c r="S24" s="92" t="s">
        <v>32</v>
      </c>
      <c r="T24" s="91" t="s">
        <v>32</v>
      </c>
    </row>
    <row r="25" spans="1:20" x14ac:dyDescent="0.25">
      <c r="A25" s="150"/>
      <c r="B25" s="34" t="s">
        <v>48</v>
      </c>
      <c r="C25" s="81">
        <v>11</v>
      </c>
      <c r="D25" s="35">
        <v>10</v>
      </c>
      <c r="E25" s="59">
        <v>0.90909090909090906</v>
      </c>
      <c r="F25" s="35">
        <v>9</v>
      </c>
      <c r="G25" s="59">
        <v>0.81818181818181823</v>
      </c>
      <c r="H25" s="37">
        <v>3.0399999999999996</v>
      </c>
      <c r="I25" s="81">
        <v>5</v>
      </c>
      <c r="J25" s="35">
        <v>5</v>
      </c>
      <c r="K25" s="59">
        <v>1</v>
      </c>
      <c r="L25" s="35">
        <v>4</v>
      </c>
      <c r="M25" s="59">
        <v>0.8</v>
      </c>
      <c r="N25" s="37">
        <v>2.66</v>
      </c>
      <c r="O25" s="84" t="s">
        <v>32</v>
      </c>
      <c r="P25" s="38" t="s">
        <v>32</v>
      </c>
      <c r="Q25" s="92" t="s">
        <v>32</v>
      </c>
      <c r="R25" s="38" t="s">
        <v>32</v>
      </c>
      <c r="S25" s="92" t="s">
        <v>32</v>
      </c>
      <c r="T25" s="91" t="s">
        <v>32</v>
      </c>
    </row>
    <row r="26" spans="1:20" x14ac:dyDescent="0.25">
      <c r="A26" s="150"/>
      <c r="B26" s="34" t="s">
        <v>47</v>
      </c>
      <c r="C26" s="81">
        <v>8</v>
      </c>
      <c r="D26" s="35">
        <v>6</v>
      </c>
      <c r="E26" s="59">
        <v>0.75</v>
      </c>
      <c r="F26" s="35">
        <v>6</v>
      </c>
      <c r="G26" s="59">
        <v>0.75</v>
      </c>
      <c r="H26" s="37">
        <v>3.4499999999999997</v>
      </c>
      <c r="I26" s="81">
        <v>4</v>
      </c>
      <c r="J26" s="35">
        <v>3</v>
      </c>
      <c r="K26" s="59">
        <v>0.75</v>
      </c>
      <c r="L26" s="35">
        <v>3</v>
      </c>
      <c r="M26" s="59">
        <v>0.75</v>
      </c>
      <c r="N26" s="37">
        <v>2.4333333333333331</v>
      </c>
      <c r="O26" s="84" t="s">
        <v>32</v>
      </c>
      <c r="P26" s="38" t="s">
        <v>32</v>
      </c>
      <c r="Q26" s="92" t="s">
        <v>32</v>
      </c>
      <c r="R26" s="38" t="s">
        <v>32</v>
      </c>
      <c r="S26" s="92" t="s">
        <v>32</v>
      </c>
      <c r="T26" s="91" t="s">
        <v>32</v>
      </c>
    </row>
    <row r="27" spans="1:20" s="72" customFormat="1" x14ac:dyDescent="0.25">
      <c r="A27" s="151"/>
      <c r="B27" s="73" t="s">
        <v>30</v>
      </c>
      <c r="C27" s="82">
        <f>IFERROR(SUM(C22:C26), "--")</f>
        <v>54</v>
      </c>
      <c r="D27" s="74">
        <f>IFERROR(SUM(D22:D26), "--")</f>
        <v>47</v>
      </c>
      <c r="E27" s="75">
        <f>IFERROR(D27/C27, "--")</f>
        <v>0.87037037037037035</v>
      </c>
      <c r="F27" s="74">
        <f>IFERROR(SUM(F22:F26), "--")</f>
        <v>40</v>
      </c>
      <c r="G27" s="75">
        <f>IFERROR(F27/C27, "--")</f>
        <v>0.7407407407407407</v>
      </c>
      <c r="H27" s="76" t="s">
        <v>32</v>
      </c>
      <c r="I27" s="82">
        <f>IFERROR(SUM(I22:I26), "--")</f>
        <v>29</v>
      </c>
      <c r="J27" s="74">
        <f>IFERROR(SUM(J22:J26), "--")</f>
        <v>24</v>
      </c>
      <c r="K27" s="75">
        <f>IFERROR(J27/I27, "--")</f>
        <v>0.82758620689655171</v>
      </c>
      <c r="L27" s="74">
        <f>IFERROR(SUM(L22:L26), "--")</f>
        <v>22</v>
      </c>
      <c r="M27" s="75">
        <f>IFERROR(L27/I27, "--")</f>
        <v>0.75862068965517238</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77" t="s">
        <v>92</v>
      </c>
      <c r="B28" s="7" t="s">
        <v>0</v>
      </c>
      <c r="C28" s="79">
        <v>304</v>
      </c>
      <c r="D28" s="32">
        <v>256</v>
      </c>
      <c r="E28" s="27">
        <v>0.84210526315789469</v>
      </c>
      <c r="F28" s="32">
        <v>199</v>
      </c>
      <c r="G28" s="27">
        <v>0.65460526315789469</v>
      </c>
      <c r="H28" s="33">
        <v>2.4134387351778659</v>
      </c>
      <c r="I28" s="79">
        <v>66</v>
      </c>
      <c r="J28" s="32">
        <v>46</v>
      </c>
      <c r="K28" s="27">
        <v>0.69696969696969702</v>
      </c>
      <c r="L28" s="32">
        <v>36</v>
      </c>
      <c r="M28" s="27">
        <v>0.54545454545454541</v>
      </c>
      <c r="N28" s="33">
        <v>2.548888888888889</v>
      </c>
      <c r="O28" s="120" t="s">
        <v>32</v>
      </c>
      <c r="P28" s="121" t="s">
        <v>32</v>
      </c>
      <c r="Q28" s="30" t="s">
        <v>32</v>
      </c>
      <c r="R28" s="121" t="s">
        <v>32</v>
      </c>
      <c r="S28" s="30" t="s">
        <v>32</v>
      </c>
      <c r="T28" s="122" t="s">
        <v>32</v>
      </c>
    </row>
    <row r="29" spans="1:20" x14ac:dyDescent="0.25">
      <c r="A29" s="178"/>
      <c r="B29" s="7" t="s">
        <v>1</v>
      </c>
      <c r="C29" s="79">
        <v>239</v>
      </c>
      <c r="D29" s="32">
        <v>193</v>
      </c>
      <c r="E29" s="27">
        <v>0.80753138075313813</v>
      </c>
      <c r="F29" s="32">
        <v>146</v>
      </c>
      <c r="G29" s="27">
        <v>0.61087866108786615</v>
      </c>
      <c r="H29" s="33">
        <v>2.3598958333333329</v>
      </c>
      <c r="I29" s="79">
        <v>75</v>
      </c>
      <c r="J29" s="32">
        <v>60</v>
      </c>
      <c r="K29" s="27">
        <v>0.8</v>
      </c>
      <c r="L29" s="32">
        <v>47</v>
      </c>
      <c r="M29" s="27">
        <v>0.62666666666666671</v>
      </c>
      <c r="N29" s="33">
        <v>2.2999999999999998</v>
      </c>
      <c r="O29" s="120" t="s">
        <v>32</v>
      </c>
      <c r="P29" s="121" t="s">
        <v>32</v>
      </c>
      <c r="Q29" s="30" t="s">
        <v>32</v>
      </c>
      <c r="R29" s="121" t="s">
        <v>32</v>
      </c>
      <c r="S29" s="30" t="s">
        <v>32</v>
      </c>
      <c r="T29" s="122" t="s">
        <v>32</v>
      </c>
    </row>
    <row r="30" spans="1:20" x14ac:dyDescent="0.25">
      <c r="A30" s="178"/>
      <c r="B30" s="7" t="s">
        <v>2</v>
      </c>
      <c r="C30" s="79">
        <v>255</v>
      </c>
      <c r="D30" s="32">
        <v>221</v>
      </c>
      <c r="E30" s="27">
        <v>0.8666666666666667</v>
      </c>
      <c r="F30" s="32">
        <v>167</v>
      </c>
      <c r="G30" s="27">
        <v>0.65490196078431373</v>
      </c>
      <c r="H30" s="33">
        <v>2.2977375565610858</v>
      </c>
      <c r="I30" s="79">
        <v>60</v>
      </c>
      <c r="J30" s="32">
        <v>51</v>
      </c>
      <c r="K30" s="27">
        <v>0.85</v>
      </c>
      <c r="L30" s="32">
        <v>36</v>
      </c>
      <c r="M30" s="27">
        <v>0.6</v>
      </c>
      <c r="N30" s="33">
        <v>2.2745098039215685</v>
      </c>
      <c r="O30" s="120" t="s">
        <v>32</v>
      </c>
      <c r="P30" s="121" t="s">
        <v>32</v>
      </c>
      <c r="Q30" s="30" t="s">
        <v>32</v>
      </c>
      <c r="R30" s="121" t="s">
        <v>32</v>
      </c>
      <c r="S30" s="30" t="s">
        <v>32</v>
      </c>
      <c r="T30" s="122" t="s">
        <v>32</v>
      </c>
    </row>
    <row r="31" spans="1:20" x14ac:dyDescent="0.25">
      <c r="A31" s="178"/>
      <c r="B31" s="7" t="s">
        <v>48</v>
      </c>
      <c r="C31" s="79">
        <v>239</v>
      </c>
      <c r="D31" s="32">
        <v>205</v>
      </c>
      <c r="E31" s="27">
        <v>0.85774058577405854</v>
      </c>
      <c r="F31" s="32">
        <v>151</v>
      </c>
      <c r="G31" s="27">
        <v>0.63179916317991636</v>
      </c>
      <c r="H31" s="33">
        <v>2.3004901960784316</v>
      </c>
      <c r="I31" s="79">
        <v>52</v>
      </c>
      <c r="J31" s="32">
        <v>37</v>
      </c>
      <c r="K31" s="27">
        <v>0.71153846153846156</v>
      </c>
      <c r="L31" s="32">
        <v>29</v>
      </c>
      <c r="M31" s="27">
        <v>0.55769230769230771</v>
      </c>
      <c r="N31" s="33">
        <v>2.5324324324324321</v>
      </c>
      <c r="O31" s="120" t="s">
        <v>32</v>
      </c>
      <c r="P31" s="121" t="s">
        <v>32</v>
      </c>
      <c r="Q31" s="30" t="s">
        <v>32</v>
      </c>
      <c r="R31" s="121" t="s">
        <v>32</v>
      </c>
      <c r="S31" s="30" t="s">
        <v>32</v>
      </c>
      <c r="T31" s="122" t="s">
        <v>32</v>
      </c>
    </row>
    <row r="32" spans="1:20" x14ac:dyDescent="0.25">
      <c r="A32" s="178"/>
      <c r="B32" s="7" t="s">
        <v>47</v>
      </c>
      <c r="C32" s="79">
        <v>181</v>
      </c>
      <c r="D32" s="32">
        <v>167</v>
      </c>
      <c r="E32" s="27">
        <v>0.92265193370165743</v>
      </c>
      <c r="F32" s="32">
        <v>134</v>
      </c>
      <c r="G32" s="27">
        <v>0.74033149171270718</v>
      </c>
      <c r="H32" s="33">
        <v>2.6384146341463417</v>
      </c>
      <c r="I32" s="79">
        <v>84</v>
      </c>
      <c r="J32" s="32">
        <v>63</v>
      </c>
      <c r="K32" s="27">
        <v>0.75</v>
      </c>
      <c r="L32" s="32">
        <v>50</v>
      </c>
      <c r="M32" s="27">
        <v>0.59523809523809523</v>
      </c>
      <c r="N32" s="33">
        <v>2.5428571428571427</v>
      </c>
      <c r="O32" s="120" t="s">
        <v>32</v>
      </c>
      <c r="P32" s="121" t="s">
        <v>32</v>
      </c>
      <c r="Q32" s="30" t="s">
        <v>32</v>
      </c>
      <c r="R32" s="121" t="s">
        <v>32</v>
      </c>
      <c r="S32" s="30" t="s">
        <v>32</v>
      </c>
      <c r="T32" s="122" t="s">
        <v>32</v>
      </c>
    </row>
    <row r="33" spans="1:20" s="72" customFormat="1" x14ac:dyDescent="0.25">
      <c r="A33" s="179"/>
      <c r="B33" s="54" t="s">
        <v>30</v>
      </c>
      <c r="C33" s="80">
        <f>IFERROR(SUM(C28:C32), "--")</f>
        <v>1218</v>
      </c>
      <c r="D33" s="68">
        <f>IFERROR(SUM(D28:D32), "--")</f>
        <v>1042</v>
      </c>
      <c r="E33" s="69">
        <f>IFERROR(D33/C33, "--")</f>
        <v>0.85550082101806235</v>
      </c>
      <c r="F33" s="68">
        <f>IFERROR(SUM(F28:F32), "--")</f>
        <v>797</v>
      </c>
      <c r="G33" s="69">
        <f>IFERROR(F33/C33, "--")</f>
        <v>0.65435139573070611</v>
      </c>
      <c r="H33" s="71" t="s">
        <v>32</v>
      </c>
      <c r="I33" s="80">
        <f>IFERROR(SUM(I28:I32), "--")</f>
        <v>337</v>
      </c>
      <c r="J33" s="68">
        <f>IFERROR(SUM(J28:J32), "--")</f>
        <v>257</v>
      </c>
      <c r="K33" s="69">
        <f>IFERROR(J33/I33, "--")</f>
        <v>0.76261127596439171</v>
      </c>
      <c r="L33" s="68">
        <f>IFERROR(SUM(L28:L32), "--")</f>
        <v>198</v>
      </c>
      <c r="M33" s="69">
        <f>IFERROR(L33/I33, "--")</f>
        <v>0.58753709198813053</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49" t="s">
        <v>18</v>
      </c>
      <c r="B34" s="34" t="s">
        <v>0</v>
      </c>
      <c r="C34" s="81">
        <v>1</v>
      </c>
      <c r="D34" s="35">
        <v>1</v>
      </c>
      <c r="E34" s="59">
        <v>1</v>
      </c>
      <c r="F34" s="35">
        <v>0</v>
      </c>
      <c r="G34" s="59">
        <v>0</v>
      </c>
      <c r="H34" s="37">
        <v>0</v>
      </c>
      <c r="I34" s="81">
        <v>1</v>
      </c>
      <c r="J34" s="35">
        <v>0</v>
      </c>
      <c r="K34" s="59">
        <v>0</v>
      </c>
      <c r="L34" s="35">
        <v>0</v>
      </c>
      <c r="M34" s="59">
        <v>0</v>
      </c>
      <c r="N34" s="37" t="s">
        <v>32</v>
      </c>
      <c r="O34" s="84" t="s">
        <v>32</v>
      </c>
      <c r="P34" s="38" t="s">
        <v>32</v>
      </c>
      <c r="Q34" s="92" t="s">
        <v>32</v>
      </c>
      <c r="R34" s="38" t="s">
        <v>32</v>
      </c>
      <c r="S34" s="92" t="s">
        <v>32</v>
      </c>
      <c r="T34" s="91" t="s">
        <v>32</v>
      </c>
    </row>
    <row r="35" spans="1:20" x14ac:dyDescent="0.25">
      <c r="A35" s="150"/>
      <c r="B35" s="34" t="s">
        <v>1</v>
      </c>
      <c r="C35" s="81">
        <v>3</v>
      </c>
      <c r="D35" s="35">
        <v>0</v>
      </c>
      <c r="E35" s="59">
        <v>0</v>
      </c>
      <c r="F35" s="35">
        <v>0</v>
      </c>
      <c r="G35" s="59">
        <v>0</v>
      </c>
      <c r="H35" s="37"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0"/>
      <c r="B36" s="34" t="s">
        <v>2</v>
      </c>
      <c r="C36" s="81">
        <v>4</v>
      </c>
      <c r="D36" s="35">
        <v>4</v>
      </c>
      <c r="E36" s="59">
        <v>1</v>
      </c>
      <c r="F36" s="35">
        <v>2</v>
      </c>
      <c r="G36" s="59">
        <v>0.5</v>
      </c>
      <c r="H36" s="37">
        <v>1.175</v>
      </c>
      <c r="I36" s="81">
        <v>1</v>
      </c>
      <c r="J36" s="35">
        <v>1</v>
      </c>
      <c r="K36" s="59">
        <v>1</v>
      </c>
      <c r="L36" s="35">
        <v>0</v>
      </c>
      <c r="M36" s="59">
        <v>0</v>
      </c>
      <c r="N36" s="37">
        <v>1</v>
      </c>
      <c r="O36" s="84" t="s">
        <v>32</v>
      </c>
      <c r="P36" s="38" t="s">
        <v>32</v>
      </c>
      <c r="Q36" s="92" t="s">
        <v>32</v>
      </c>
      <c r="R36" s="38" t="s">
        <v>32</v>
      </c>
      <c r="S36" s="92" t="s">
        <v>32</v>
      </c>
      <c r="T36" s="91" t="s">
        <v>32</v>
      </c>
    </row>
    <row r="37" spans="1:20" x14ac:dyDescent="0.25">
      <c r="A37" s="150"/>
      <c r="B37" s="34" t="s">
        <v>48</v>
      </c>
      <c r="C37" s="84" t="s">
        <v>32</v>
      </c>
      <c r="D37" s="38" t="s">
        <v>32</v>
      </c>
      <c r="E37" s="92" t="s">
        <v>32</v>
      </c>
      <c r="F37" s="38" t="s">
        <v>32</v>
      </c>
      <c r="G37" s="92" t="s">
        <v>32</v>
      </c>
      <c r="H37" s="91" t="s">
        <v>32</v>
      </c>
      <c r="I37" s="81">
        <v>1</v>
      </c>
      <c r="J37" s="35">
        <v>1</v>
      </c>
      <c r="K37" s="59">
        <v>1</v>
      </c>
      <c r="L37" s="35">
        <v>1</v>
      </c>
      <c r="M37" s="59">
        <v>1</v>
      </c>
      <c r="N37" s="37">
        <v>3.2999999999999994</v>
      </c>
      <c r="O37" s="84" t="s">
        <v>32</v>
      </c>
      <c r="P37" s="38" t="s">
        <v>32</v>
      </c>
      <c r="Q37" s="92" t="s">
        <v>32</v>
      </c>
      <c r="R37" s="38" t="s">
        <v>32</v>
      </c>
      <c r="S37" s="92" t="s">
        <v>32</v>
      </c>
      <c r="T37" s="91" t="s">
        <v>32</v>
      </c>
    </row>
    <row r="38" spans="1:20" x14ac:dyDescent="0.25">
      <c r="A38" s="150"/>
      <c r="B38" s="34" t="s">
        <v>47</v>
      </c>
      <c r="C38" s="81">
        <v>2</v>
      </c>
      <c r="D38" s="35">
        <v>1</v>
      </c>
      <c r="E38" s="59">
        <v>0.5</v>
      </c>
      <c r="F38" s="35">
        <v>1</v>
      </c>
      <c r="G38" s="59">
        <v>0.5</v>
      </c>
      <c r="H38" s="37">
        <v>2</v>
      </c>
      <c r="I38" s="81">
        <v>1</v>
      </c>
      <c r="J38" s="35">
        <v>1</v>
      </c>
      <c r="K38" s="59">
        <v>1</v>
      </c>
      <c r="L38" s="35">
        <v>1</v>
      </c>
      <c r="M38" s="59">
        <v>1</v>
      </c>
      <c r="N38" s="37">
        <v>4</v>
      </c>
      <c r="O38" s="84" t="s">
        <v>32</v>
      </c>
      <c r="P38" s="38" t="s">
        <v>32</v>
      </c>
      <c r="Q38" s="92" t="s">
        <v>32</v>
      </c>
      <c r="R38" s="38" t="s">
        <v>32</v>
      </c>
      <c r="S38" s="92" t="s">
        <v>32</v>
      </c>
      <c r="T38" s="91" t="s">
        <v>32</v>
      </c>
    </row>
    <row r="39" spans="1:20" s="72" customFormat="1" x14ac:dyDescent="0.25">
      <c r="A39" s="151"/>
      <c r="B39" s="73" t="s">
        <v>30</v>
      </c>
      <c r="C39" s="82">
        <f>IFERROR(SUM(C34:C38), "--")</f>
        <v>10</v>
      </c>
      <c r="D39" s="74">
        <f>IFERROR(SUM(D34:D38), "--")</f>
        <v>6</v>
      </c>
      <c r="E39" s="75">
        <f>IFERROR(D39/C39, "--")</f>
        <v>0.6</v>
      </c>
      <c r="F39" s="74">
        <f>IFERROR(SUM(F34:F38), "--")</f>
        <v>3</v>
      </c>
      <c r="G39" s="75">
        <f>IFERROR(F39/C39, "--")</f>
        <v>0.3</v>
      </c>
      <c r="H39" s="76" t="s">
        <v>32</v>
      </c>
      <c r="I39" s="82">
        <f>IFERROR(SUM(I34:I38), "--")</f>
        <v>4</v>
      </c>
      <c r="J39" s="74">
        <f>IFERROR(SUM(J34:J38), "--")</f>
        <v>3</v>
      </c>
      <c r="K39" s="75">
        <f>IFERROR(J39/I39, "--")</f>
        <v>0.75</v>
      </c>
      <c r="L39" s="74">
        <f>IFERROR(SUM(L34:L38), "--")</f>
        <v>2</v>
      </c>
      <c r="M39" s="75">
        <f>IFERROR(L39/I39, "--")</f>
        <v>0.5</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74" t="s">
        <v>56</v>
      </c>
      <c r="B40" s="7" t="s">
        <v>0</v>
      </c>
      <c r="C40" s="79">
        <v>280</v>
      </c>
      <c r="D40" s="32">
        <v>247</v>
      </c>
      <c r="E40" s="27">
        <v>0.88214285714285712</v>
      </c>
      <c r="F40" s="32">
        <v>196</v>
      </c>
      <c r="G40" s="27">
        <v>0.7</v>
      </c>
      <c r="H40" s="33">
        <v>2.5421052631578949</v>
      </c>
      <c r="I40" s="79">
        <v>120</v>
      </c>
      <c r="J40" s="32">
        <v>102</v>
      </c>
      <c r="K40" s="27">
        <v>0.85</v>
      </c>
      <c r="L40" s="32">
        <v>86</v>
      </c>
      <c r="M40" s="27">
        <v>0.71666666666666667</v>
      </c>
      <c r="N40" s="33">
        <v>2.721428571428572</v>
      </c>
      <c r="O40" s="120" t="s">
        <v>32</v>
      </c>
      <c r="P40" s="121" t="s">
        <v>32</v>
      </c>
      <c r="Q40" s="30" t="s">
        <v>32</v>
      </c>
      <c r="R40" s="121" t="s">
        <v>32</v>
      </c>
      <c r="S40" s="30" t="s">
        <v>32</v>
      </c>
      <c r="T40" s="122" t="s">
        <v>32</v>
      </c>
    </row>
    <row r="41" spans="1:20" x14ac:dyDescent="0.25">
      <c r="A41" s="175"/>
      <c r="B41" s="7" t="s">
        <v>1</v>
      </c>
      <c r="C41" s="79">
        <v>169</v>
      </c>
      <c r="D41" s="32">
        <v>145</v>
      </c>
      <c r="E41" s="27">
        <v>0.85798816568047342</v>
      </c>
      <c r="F41" s="32">
        <v>122</v>
      </c>
      <c r="G41" s="27">
        <v>0.72189349112426038</v>
      </c>
      <c r="H41" s="33">
        <v>2.6631944444444446</v>
      </c>
      <c r="I41" s="79">
        <v>147</v>
      </c>
      <c r="J41" s="32">
        <v>130</v>
      </c>
      <c r="K41" s="27">
        <v>0.88435374149659862</v>
      </c>
      <c r="L41" s="32">
        <v>117</v>
      </c>
      <c r="M41" s="27">
        <v>0.79591836734693877</v>
      </c>
      <c r="N41" s="33">
        <v>2.8531746031746033</v>
      </c>
      <c r="O41" s="120" t="s">
        <v>32</v>
      </c>
      <c r="P41" s="121" t="s">
        <v>32</v>
      </c>
      <c r="Q41" s="30" t="s">
        <v>32</v>
      </c>
      <c r="R41" s="121" t="s">
        <v>32</v>
      </c>
      <c r="S41" s="30" t="s">
        <v>32</v>
      </c>
      <c r="T41" s="122" t="s">
        <v>32</v>
      </c>
    </row>
    <row r="42" spans="1:20" x14ac:dyDescent="0.25">
      <c r="A42" s="175"/>
      <c r="B42" s="7" t="s">
        <v>2</v>
      </c>
      <c r="C42" s="79">
        <v>205</v>
      </c>
      <c r="D42" s="32">
        <v>191</v>
      </c>
      <c r="E42" s="27">
        <v>0.93170731707317078</v>
      </c>
      <c r="F42" s="32">
        <v>166</v>
      </c>
      <c r="G42" s="27">
        <v>0.80975609756097566</v>
      </c>
      <c r="H42" s="33">
        <v>2.7359788359788362</v>
      </c>
      <c r="I42" s="79">
        <v>110</v>
      </c>
      <c r="J42" s="32">
        <v>100</v>
      </c>
      <c r="K42" s="27">
        <v>0.90909090909090906</v>
      </c>
      <c r="L42" s="32">
        <v>88</v>
      </c>
      <c r="M42" s="27">
        <v>0.8</v>
      </c>
      <c r="N42" s="33">
        <v>2.7622448979591843</v>
      </c>
      <c r="O42" s="120" t="s">
        <v>32</v>
      </c>
      <c r="P42" s="121" t="s">
        <v>32</v>
      </c>
      <c r="Q42" s="30" t="s">
        <v>32</v>
      </c>
      <c r="R42" s="121" t="s">
        <v>32</v>
      </c>
      <c r="S42" s="30" t="s">
        <v>32</v>
      </c>
      <c r="T42" s="122" t="s">
        <v>32</v>
      </c>
    </row>
    <row r="43" spans="1:20" x14ac:dyDescent="0.25">
      <c r="A43" s="175"/>
      <c r="B43" s="7" t="s">
        <v>48</v>
      </c>
      <c r="C43" s="79">
        <v>162</v>
      </c>
      <c r="D43" s="32">
        <v>149</v>
      </c>
      <c r="E43" s="27">
        <v>0.91975308641975306</v>
      </c>
      <c r="F43" s="32">
        <v>122</v>
      </c>
      <c r="G43" s="27">
        <v>0.75308641975308643</v>
      </c>
      <c r="H43" s="33">
        <v>2.7170068027210887</v>
      </c>
      <c r="I43" s="79">
        <v>133</v>
      </c>
      <c r="J43" s="32">
        <v>106</v>
      </c>
      <c r="K43" s="27">
        <v>0.79699248120300747</v>
      </c>
      <c r="L43" s="32">
        <v>99</v>
      </c>
      <c r="M43" s="27">
        <v>0.74436090225563911</v>
      </c>
      <c r="N43" s="33">
        <v>3.2300970873786405</v>
      </c>
      <c r="O43" s="120" t="s">
        <v>32</v>
      </c>
      <c r="P43" s="121" t="s">
        <v>32</v>
      </c>
      <c r="Q43" s="30" t="s">
        <v>32</v>
      </c>
      <c r="R43" s="121" t="s">
        <v>32</v>
      </c>
      <c r="S43" s="30" t="s">
        <v>32</v>
      </c>
      <c r="T43" s="122" t="s">
        <v>32</v>
      </c>
    </row>
    <row r="44" spans="1:20" x14ac:dyDescent="0.25">
      <c r="A44" s="175"/>
      <c r="B44" s="7" t="s">
        <v>47</v>
      </c>
      <c r="C44" s="79">
        <v>114</v>
      </c>
      <c r="D44" s="32">
        <v>102</v>
      </c>
      <c r="E44" s="27">
        <v>0.89473684210526316</v>
      </c>
      <c r="F44" s="32">
        <v>74</v>
      </c>
      <c r="G44" s="27">
        <v>0.64912280701754388</v>
      </c>
      <c r="H44" s="33">
        <v>2.4475247524752479</v>
      </c>
      <c r="I44" s="79">
        <v>140</v>
      </c>
      <c r="J44" s="32">
        <v>129</v>
      </c>
      <c r="K44" s="27">
        <v>0.92142857142857137</v>
      </c>
      <c r="L44" s="32">
        <v>116</v>
      </c>
      <c r="M44" s="27">
        <v>0.82857142857142863</v>
      </c>
      <c r="N44" s="33">
        <v>2.954761904761904</v>
      </c>
      <c r="O44" s="120" t="s">
        <v>32</v>
      </c>
      <c r="P44" s="121" t="s">
        <v>32</v>
      </c>
      <c r="Q44" s="30" t="s">
        <v>32</v>
      </c>
      <c r="R44" s="121" t="s">
        <v>32</v>
      </c>
      <c r="S44" s="30" t="s">
        <v>32</v>
      </c>
      <c r="T44" s="122" t="s">
        <v>32</v>
      </c>
    </row>
    <row r="45" spans="1:20" s="72" customFormat="1" x14ac:dyDescent="0.25">
      <c r="A45" s="176"/>
      <c r="B45" s="54" t="s">
        <v>30</v>
      </c>
      <c r="C45" s="80">
        <f>IFERROR(SUM(C40:C44), "--")</f>
        <v>930</v>
      </c>
      <c r="D45" s="68">
        <f>IFERROR(SUM(D40:D44), "--")</f>
        <v>834</v>
      </c>
      <c r="E45" s="69">
        <f>IFERROR(D45/C45, "--")</f>
        <v>0.89677419354838706</v>
      </c>
      <c r="F45" s="68">
        <f>IFERROR(SUM(F40:F44), "--")</f>
        <v>680</v>
      </c>
      <c r="G45" s="69">
        <f>IFERROR(F45/C45, "--")</f>
        <v>0.73118279569892475</v>
      </c>
      <c r="H45" s="71" t="s">
        <v>32</v>
      </c>
      <c r="I45" s="80">
        <f>IFERROR(SUM(I40:I44), "--")</f>
        <v>650</v>
      </c>
      <c r="J45" s="68">
        <f>IFERROR(SUM(J40:J44), "--")</f>
        <v>567</v>
      </c>
      <c r="K45" s="69">
        <f>IFERROR(J45/I45, "--")</f>
        <v>0.87230769230769234</v>
      </c>
      <c r="L45" s="68">
        <f>IFERROR(SUM(L40:L44), "--")</f>
        <v>506</v>
      </c>
      <c r="M45" s="69">
        <f>IFERROR(L45/I45, "--")</f>
        <v>0.77846153846153843</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5" t="s">
        <v>41</v>
      </c>
      <c r="B46" s="34" t="s">
        <v>0</v>
      </c>
      <c r="C46" s="84">
        <v>51</v>
      </c>
      <c r="D46" s="35">
        <v>46</v>
      </c>
      <c r="E46" s="59">
        <v>0.90196078431372551</v>
      </c>
      <c r="F46" s="35">
        <v>32</v>
      </c>
      <c r="G46" s="59">
        <v>0.62745098039215685</v>
      </c>
      <c r="H46" s="37">
        <v>2.3043478260869561</v>
      </c>
      <c r="I46" s="84">
        <v>24</v>
      </c>
      <c r="J46" s="35">
        <v>21</v>
      </c>
      <c r="K46" s="59">
        <v>0.875</v>
      </c>
      <c r="L46" s="35">
        <v>18</v>
      </c>
      <c r="M46" s="59">
        <v>0.75</v>
      </c>
      <c r="N46" s="37">
        <v>2.7736842105263158</v>
      </c>
      <c r="O46" s="84" t="s">
        <v>32</v>
      </c>
      <c r="P46" s="38" t="s">
        <v>32</v>
      </c>
      <c r="Q46" s="92" t="s">
        <v>32</v>
      </c>
      <c r="R46" s="38" t="s">
        <v>32</v>
      </c>
      <c r="S46" s="92" t="s">
        <v>32</v>
      </c>
      <c r="T46" s="91" t="s">
        <v>32</v>
      </c>
    </row>
    <row r="47" spans="1:20" x14ac:dyDescent="0.25">
      <c r="A47" s="156"/>
      <c r="B47" s="34" t="s">
        <v>1</v>
      </c>
      <c r="C47" s="81">
        <v>44</v>
      </c>
      <c r="D47" s="35">
        <v>39</v>
      </c>
      <c r="E47" s="59">
        <v>0.88636363636363635</v>
      </c>
      <c r="F47" s="35">
        <v>26</v>
      </c>
      <c r="G47" s="59">
        <v>0.59090909090909094</v>
      </c>
      <c r="H47" s="37">
        <v>2.3710526315789475</v>
      </c>
      <c r="I47" s="81">
        <v>23</v>
      </c>
      <c r="J47" s="35">
        <v>20</v>
      </c>
      <c r="K47" s="59">
        <v>0.86956521739130432</v>
      </c>
      <c r="L47" s="35">
        <v>16</v>
      </c>
      <c r="M47" s="59">
        <v>0.69565217391304346</v>
      </c>
      <c r="N47" s="37">
        <v>2.63</v>
      </c>
      <c r="O47" s="84" t="s">
        <v>32</v>
      </c>
      <c r="P47" s="38" t="s">
        <v>32</v>
      </c>
      <c r="Q47" s="92" t="s">
        <v>32</v>
      </c>
      <c r="R47" s="38" t="s">
        <v>32</v>
      </c>
      <c r="S47" s="92" t="s">
        <v>32</v>
      </c>
      <c r="T47" s="91" t="s">
        <v>32</v>
      </c>
    </row>
    <row r="48" spans="1:20" x14ac:dyDescent="0.25">
      <c r="A48" s="156"/>
      <c r="B48" s="34" t="s">
        <v>2</v>
      </c>
      <c r="C48" s="81">
        <v>44</v>
      </c>
      <c r="D48" s="35">
        <v>43</v>
      </c>
      <c r="E48" s="59">
        <v>0.97727272727272729</v>
      </c>
      <c r="F48" s="35">
        <v>36</v>
      </c>
      <c r="G48" s="59">
        <v>0.81818181818181823</v>
      </c>
      <c r="H48" s="37">
        <v>2.7046511627906979</v>
      </c>
      <c r="I48" s="81">
        <v>24</v>
      </c>
      <c r="J48" s="35">
        <v>18</v>
      </c>
      <c r="K48" s="59">
        <v>0.75</v>
      </c>
      <c r="L48" s="35">
        <v>17</v>
      </c>
      <c r="M48" s="59">
        <v>0.70833333333333337</v>
      </c>
      <c r="N48" s="37">
        <v>3.1588235294117646</v>
      </c>
      <c r="O48" s="84" t="s">
        <v>32</v>
      </c>
      <c r="P48" s="38" t="s">
        <v>32</v>
      </c>
      <c r="Q48" s="92" t="s">
        <v>32</v>
      </c>
      <c r="R48" s="38" t="s">
        <v>32</v>
      </c>
      <c r="S48" s="92" t="s">
        <v>32</v>
      </c>
      <c r="T48" s="91" t="s">
        <v>32</v>
      </c>
    </row>
    <row r="49" spans="1:20" x14ac:dyDescent="0.25">
      <c r="A49" s="156"/>
      <c r="B49" s="34" t="s">
        <v>48</v>
      </c>
      <c r="C49" s="81">
        <v>28</v>
      </c>
      <c r="D49" s="35">
        <v>26</v>
      </c>
      <c r="E49" s="59">
        <v>0.9285714285714286</v>
      </c>
      <c r="F49" s="35">
        <v>20</v>
      </c>
      <c r="G49" s="59">
        <v>0.7142857142857143</v>
      </c>
      <c r="H49" s="37">
        <v>2.6192307692307693</v>
      </c>
      <c r="I49" s="81">
        <v>21</v>
      </c>
      <c r="J49" s="35">
        <v>20</v>
      </c>
      <c r="K49" s="59">
        <v>0.95238095238095233</v>
      </c>
      <c r="L49" s="35">
        <v>17</v>
      </c>
      <c r="M49" s="59">
        <v>0.80952380952380953</v>
      </c>
      <c r="N49" s="37">
        <v>2.9050000000000002</v>
      </c>
      <c r="O49" s="84" t="s">
        <v>32</v>
      </c>
      <c r="P49" s="38" t="s">
        <v>32</v>
      </c>
      <c r="Q49" s="92" t="s">
        <v>32</v>
      </c>
      <c r="R49" s="38" t="s">
        <v>32</v>
      </c>
      <c r="S49" s="92" t="s">
        <v>32</v>
      </c>
      <c r="T49" s="91" t="s">
        <v>32</v>
      </c>
    </row>
    <row r="50" spans="1:20" x14ac:dyDescent="0.25">
      <c r="A50" s="156"/>
      <c r="B50" s="34" t="s">
        <v>47</v>
      </c>
      <c r="C50" s="81">
        <v>23</v>
      </c>
      <c r="D50" s="35">
        <v>20</v>
      </c>
      <c r="E50" s="59">
        <v>0.86956521739130432</v>
      </c>
      <c r="F50" s="35">
        <v>11</v>
      </c>
      <c r="G50" s="59">
        <v>0.47826086956521741</v>
      </c>
      <c r="H50" s="37">
        <v>2.0210526315789474</v>
      </c>
      <c r="I50" s="81">
        <v>18</v>
      </c>
      <c r="J50" s="35">
        <v>16</v>
      </c>
      <c r="K50" s="59">
        <v>0.88888888888888884</v>
      </c>
      <c r="L50" s="35">
        <v>13</v>
      </c>
      <c r="M50" s="59">
        <v>0.72222222222222221</v>
      </c>
      <c r="N50" s="37">
        <v>2.6937500000000001</v>
      </c>
      <c r="O50" s="84" t="s">
        <v>32</v>
      </c>
      <c r="P50" s="38" t="s">
        <v>32</v>
      </c>
      <c r="Q50" s="92" t="s">
        <v>32</v>
      </c>
      <c r="R50" s="38" t="s">
        <v>32</v>
      </c>
      <c r="S50" s="92" t="s">
        <v>32</v>
      </c>
      <c r="T50" s="91" t="s">
        <v>32</v>
      </c>
    </row>
    <row r="51" spans="1:20" s="72" customFormat="1" x14ac:dyDescent="0.25">
      <c r="A51" s="157"/>
      <c r="B51" s="73" t="s">
        <v>30</v>
      </c>
      <c r="C51" s="82">
        <f>IFERROR(SUM(C46:C50), "--")</f>
        <v>190</v>
      </c>
      <c r="D51" s="74">
        <f>IFERROR(SUM(D46:D50), "--")</f>
        <v>174</v>
      </c>
      <c r="E51" s="75">
        <f>IFERROR(D51/C51, "--")</f>
        <v>0.91578947368421049</v>
      </c>
      <c r="F51" s="74">
        <f>IFERROR(SUM(F46:F50), "--")</f>
        <v>125</v>
      </c>
      <c r="G51" s="75">
        <f>IFERROR(F51/C51, "--")</f>
        <v>0.65789473684210531</v>
      </c>
      <c r="H51" s="76" t="s">
        <v>32</v>
      </c>
      <c r="I51" s="82">
        <f>IFERROR(SUM(I46:I50), "--")</f>
        <v>110</v>
      </c>
      <c r="J51" s="74">
        <f>IFERROR(SUM(J46:J50), "--")</f>
        <v>95</v>
      </c>
      <c r="K51" s="75">
        <f>IFERROR(J51/I51, "--")</f>
        <v>0.86363636363636365</v>
      </c>
      <c r="L51" s="74">
        <f>IFERROR(SUM(L46:L50), "--")</f>
        <v>81</v>
      </c>
      <c r="M51" s="75">
        <f>IFERROR(L51/I51, "--")</f>
        <v>0.73636363636363633</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74" t="s">
        <v>42</v>
      </c>
      <c r="B52" s="77" t="s">
        <v>0</v>
      </c>
      <c r="C52" s="79">
        <v>5</v>
      </c>
      <c r="D52" s="32">
        <v>4</v>
      </c>
      <c r="E52" s="27">
        <v>0.8</v>
      </c>
      <c r="F52" s="32">
        <v>4</v>
      </c>
      <c r="G52" s="27">
        <v>0.8</v>
      </c>
      <c r="H52" s="33">
        <v>3</v>
      </c>
      <c r="I52" s="79">
        <v>2</v>
      </c>
      <c r="J52" s="32">
        <v>2</v>
      </c>
      <c r="K52" s="27">
        <v>1</v>
      </c>
      <c r="L52" s="32">
        <v>2</v>
      </c>
      <c r="M52" s="27">
        <v>1</v>
      </c>
      <c r="N52" s="33">
        <v>4</v>
      </c>
      <c r="O52" s="120" t="s">
        <v>32</v>
      </c>
      <c r="P52" s="121" t="s">
        <v>32</v>
      </c>
      <c r="Q52" s="30" t="s">
        <v>32</v>
      </c>
      <c r="R52" s="121" t="s">
        <v>32</v>
      </c>
      <c r="S52" s="30" t="s">
        <v>32</v>
      </c>
      <c r="T52" s="122" t="s">
        <v>32</v>
      </c>
    </row>
    <row r="53" spans="1:20" x14ac:dyDescent="0.25">
      <c r="A53" s="175"/>
      <c r="B53" s="77" t="s">
        <v>1</v>
      </c>
      <c r="C53" s="79">
        <v>2</v>
      </c>
      <c r="D53" s="32">
        <v>2</v>
      </c>
      <c r="E53" s="27">
        <v>1</v>
      </c>
      <c r="F53" s="32">
        <v>2</v>
      </c>
      <c r="G53" s="27">
        <v>1</v>
      </c>
      <c r="H53" s="33">
        <v>2.65</v>
      </c>
      <c r="I53" s="79">
        <v>1</v>
      </c>
      <c r="J53" s="32">
        <v>0</v>
      </c>
      <c r="K53" s="27">
        <v>0</v>
      </c>
      <c r="L53" s="32">
        <v>0</v>
      </c>
      <c r="M53" s="27">
        <v>0</v>
      </c>
      <c r="N53" s="33" t="s">
        <v>32</v>
      </c>
      <c r="O53" s="120" t="s">
        <v>32</v>
      </c>
      <c r="P53" s="121" t="s">
        <v>32</v>
      </c>
      <c r="Q53" s="30" t="s">
        <v>32</v>
      </c>
      <c r="R53" s="121" t="s">
        <v>32</v>
      </c>
      <c r="S53" s="30" t="s">
        <v>32</v>
      </c>
      <c r="T53" s="122" t="s">
        <v>32</v>
      </c>
    </row>
    <row r="54" spans="1:20" x14ac:dyDescent="0.25">
      <c r="A54" s="175"/>
      <c r="B54" s="77" t="s">
        <v>2</v>
      </c>
      <c r="C54" s="79">
        <v>2</v>
      </c>
      <c r="D54" s="32">
        <v>2</v>
      </c>
      <c r="E54" s="27">
        <v>1</v>
      </c>
      <c r="F54" s="32">
        <v>2</v>
      </c>
      <c r="G54" s="27">
        <v>1</v>
      </c>
      <c r="H54" s="33">
        <v>4</v>
      </c>
      <c r="I54" s="79">
        <v>2</v>
      </c>
      <c r="J54" s="32">
        <v>2</v>
      </c>
      <c r="K54" s="27">
        <v>1</v>
      </c>
      <c r="L54" s="32">
        <v>2</v>
      </c>
      <c r="M54" s="27">
        <v>1</v>
      </c>
      <c r="N54" s="33">
        <v>3</v>
      </c>
      <c r="O54" s="120" t="s">
        <v>32</v>
      </c>
      <c r="P54" s="121" t="s">
        <v>32</v>
      </c>
      <c r="Q54" s="30" t="s">
        <v>32</v>
      </c>
      <c r="R54" s="121" t="s">
        <v>32</v>
      </c>
      <c r="S54" s="30" t="s">
        <v>32</v>
      </c>
      <c r="T54" s="122" t="s">
        <v>32</v>
      </c>
    </row>
    <row r="55" spans="1:20" x14ac:dyDescent="0.25">
      <c r="A55" s="175"/>
      <c r="B55" s="77" t="s">
        <v>48</v>
      </c>
      <c r="C55" s="79">
        <v>7</v>
      </c>
      <c r="D55" s="32">
        <v>7</v>
      </c>
      <c r="E55" s="27">
        <v>1</v>
      </c>
      <c r="F55" s="32">
        <v>7</v>
      </c>
      <c r="G55" s="27">
        <v>1</v>
      </c>
      <c r="H55" s="33">
        <v>3.528571428571428</v>
      </c>
      <c r="I55" s="79">
        <v>2</v>
      </c>
      <c r="J55" s="32">
        <v>2</v>
      </c>
      <c r="K55" s="27">
        <v>1</v>
      </c>
      <c r="L55" s="32">
        <v>2</v>
      </c>
      <c r="M55" s="27">
        <v>1</v>
      </c>
      <c r="N55" s="33">
        <v>3.35</v>
      </c>
      <c r="O55" s="120" t="s">
        <v>32</v>
      </c>
      <c r="P55" s="121" t="s">
        <v>32</v>
      </c>
      <c r="Q55" s="30" t="s">
        <v>32</v>
      </c>
      <c r="R55" s="121" t="s">
        <v>32</v>
      </c>
      <c r="S55" s="30" t="s">
        <v>32</v>
      </c>
      <c r="T55" s="122" t="s">
        <v>32</v>
      </c>
    </row>
    <row r="56" spans="1:20" x14ac:dyDescent="0.25">
      <c r="A56" s="175"/>
      <c r="B56" s="77" t="s">
        <v>47</v>
      </c>
      <c r="C56" s="79">
        <v>1</v>
      </c>
      <c r="D56" s="32">
        <v>0</v>
      </c>
      <c r="E56" s="27">
        <v>0</v>
      </c>
      <c r="F56" s="32">
        <v>0</v>
      </c>
      <c r="G56" s="27">
        <v>0</v>
      </c>
      <c r="H56" s="33" t="s">
        <v>32</v>
      </c>
      <c r="I56" s="79">
        <v>2</v>
      </c>
      <c r="J56" s="32">
        <v>2</v>
      </c>
      <c r="K56" s="27">
        <v>1</v>
      </c>
      <c r="L56" s="32">
        <v>2</v>
      </c>
      <c r="M56" s="27">
        <v>1</v>
      </c>
      <c r="N56" s="33">
        <v>2.65</v>
      </c>
      <c r="O56" s="120" t="s">
        <v>32</v>
      </c>
      <c r="P56" s="121" t="s">
        <v>32</v>
      </c>
      <c r="Q56" s="30" t="s">
        <v>32</v>
      </c>
      <c r="R56" s="121" t="s">
        <v>32</v>
      </c>
      <c r="S56" s="30" t="s">
        <v>32</v>
      </c>
      <c r="T56" s="122" t="s">
        <v>32</v>
      </c>
    </row>
    <row r="57" spans="1:20" s="72" customFormat="1" x14ac:dyDescent="0.25">
      <c r="A57" s="176"/>
      <c r="B57" s="78" t="s">
        <v>30</v>
      </c>
      <c r="C57" s="83">
        <f>IFERROR(SUM(C52:C56), "--")</f>
        <v>17</v>
      </c>
      <c r="D57" s="78">
        <f>IFERROR(SUM(D52:D56), "--")</f>
        <v>15</v>
      </c>
      <c r="E57" s="69">
        <f>IFERROR(D57/C57, "--")</f>
        <v>0.88235294117647056</v>
      </c>
      <c r="F57" s="78">
        <f>IFERROR(SUM(F52:F56), "--")</f>
        <v>15</v>
      </c>
      <c r="G57" s="69">
        <f>IFERROR(F57/C57, "--")</f>
        <v>0.88235294117647056</v>
      </c>
      <c r="H57" s="71" t="s">
        <v>32</v>
      </c>
      <c r="I57" s="80">
        <f>IFERROR(SUM(I52:I56), "--")</f>
        <v>9</v>
      </c>
      <c r="J57" s="68">
        <f>IFERROR(SUM(J52:J56), "--")</f>
        <v>8</v>
      </c>
      <c r="K57" s="69">
        <f>IFERROR(J57/I57, "--")</f>
        <v>0.88888888888888884</v>
      </c>
      <c r="L57" s="68">
        <f>IFERROR(SUM(L52:L56), "--")</f>
        <v>8</v>
      </c>
      <c r="M57" s="69">
        <f>IFERROR(L57/I57, "--")</f>
        <v>0.88888888888888884</v>
      </c>
      <c r="N57" s="71" t="s">
        <v>32</v>
      </c>
      <c r="O57" s="80">
        <f>IFERROR(SUM(O52:O56), "--")</f>
        <v>0</v>
      </c>
      <c r="P57" s="68">
        <f>IFERROR(SUM(P52:P56), "--")</f>
        <v>0</v>
      </c>
      <c r="Q57" s="69" t="str">
        <f>IFERROR(P57/O57, "--")</f>
        <v>--</v>
      </c>
      <c r="R57" s="68">
        <f>IFERROR(SUM(R52:R56), "--")</f>
        <v>0</v>
      </c>
      <c r="S57" s="69" t="str">
        <f>IFERROR(R57/O57, "--")</f>
        <v>--</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0" t="s">
        <v>0</v>
      </c>
      <c r="B3" s="43">
        <v>27</v>
      </c>
      <c r="C3" s="44">
        <v>2880.2138099999997</v>
      </c>
      <c r="D3" s="45">
        <v>533.3729277777777</v>
      </c>
      <c r="E3" s="44">
        <v>96.007126999999997</v>
      </c>
      <c r="F3" s="44">
        <v>5.4</v>
      </c>
      <c r="G3" s="46">
        <v>4.8000000000000007</v>
      </c>
      <c r="H3" s="45">
        <v>17.779097592592592</v>
      </c>
      <c r="I3" s="43">
        <v>958</v>
      </c>
      <c r="J3" s="43">
        <v>1099</v>
      </c>
      <c r="K3" s="47">
        <v>0.87170154686078249</v>
      </c>
    </row>
    <row r="4" spans="1:11" x14ac:dyDescent="0.25">
      <c r="A4" s="20" t="s">
        <v>1</v>
      </c>
      <c r="B4" s="43">
        <v>21</v>
      </c>
      <c r="C4" s="44">
        <v>2307.3597300000001</v>
      </c>
      <c r="D4" s="45">
        <v>524.39993863636357</v>
      </c>
      <c r="E4" s="44">
        <v>76.911991</v>
      </c>
      <c r="F4" s="44">
        <v>4.4000000000000004</v>
      </c>
      <c r="G4" s="46">
        <v>4</v>
      </c>
      <c r="H4" s="45">
        <v>17.479997954545453</v>
      </c>
      <c r="I4" s="43">
        <v>769</v>
      </c>
      <c r="J4" s="43">
        <v>1032</v>
      </c>
      <c r="K4" s="47">
        <v>0.74515503875968991</v>
      </c>
    </row>
    <row r="5" spans="1:11" x14ac:dyDescent="0.25">
      <c r="A5" s="20" t="s">
        <v>2</v>
      </c>
      <c r="B5" s="43">
        <v>22</v>
      </c>
      <c r="C5" s="44">
        <v>2439.0450000000001</v>
      </c>
      <c r="D5" s="45">
        <v>554.32840909090908</v>
      </c>
      <c r="E5" s="44">
        <v>81.301500000000004</v>
      </c>
      <c r="F5" s="44">
        <v>4.4000000000000004</v>
      </c>
      <c r="G5" s="46">
        <v>3.2</v>
      </c>
      <c r="H5" s="45">
        <v>18.477613636363635</v>
      </c>
      <c r="I5" s="43">
        <v>813</v>
      </c>
      <c r="J5" s="43">
        <v>1182</v>
      </c>
      <c r="K5" s="47">
        <v>0.68781725888324874</v>
      </c>
    </row>
    <row r="6" spans="1:11" x14ac:dyDescent="0.25">
      <c r="A6" s="20" t="s">
        <v>48</v>
      </c>
      <c r="B6" s="43">
        <v>22</v>
      </c>
      <c r="C6" s="44">
        <v>2201.5111199999997</v>
      </c>
      <c r="D6" s="48">
        <v>478.58937391304346</v>
      </c>
      <c r="E6" s="46">
        <v>73.383703999999994</v>
      </c>
      <c r="F6" s="46">
        <v>4.5999999999999996</v>
      </c>
      <c r="G6" s="46">
        <v>3.5999999999999996</v>
      </c>
      <c r="H6" s="48">
        <v>15.952979130434782</v>
      </c>
      <c r="I6" s="43">
        <v>732</v>
      </c>
      <c r="J6" s="43">
        <v>1055</v>
      </c>
      <c r="K6" s="47">
        <v>0.69383886255924165</v>
      </c>
    </row>
    <row r="7" spans="1:11" x14ac:dyDescent="0.25">
      <c r="A7" s="20" t="s">
        <v>47</v>
      </c>
      <c r="B7" s="43">
        <v>19</v>
      </c>
      <c r="C7" s="44">
        <v>1934.5997099999997</v>
      </c>
      <c r="D7" s="45">
        <v>509.10518684210524</v>
      </c>
      <c r="E7" s="44">
        <v>64.486656999999994</v>
      </c>
      <c r="F7" s="44">
        <v>3.8</v>
      </c>
      <c r="G7" s="46">
        <v>2.8</v>
      </c>
      <c r="H7" s="45">
        <v>16.970172894736841</v>
      </c>
      <c r="I7" s="43">
        <v>633</v>
      </c>
      <c r="J7" s="43">
        <v>932</v>
      </c>
      <c r="K7" s="47">
        <v>0.67918454935622319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2019-11-22T18:07:07Z</dcterms:modified>
</cp:coreProperties>
</file>